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Электронная почта\Русанова\Сведения об исполнении бюджета\на 01.01.2025\"/>
    </mc:Choice>
  </mc:AlternateContent>
  <xr:revisionPtr revIDLastSave="0" documentId="13_ncr:1_{9A73BF0F-244B-439C-86B4-8BC7CF566CBB}" xr6:coauthVersionLast="37" xr6:coauthVersionMax="37" xr10:uidLastSave="{00000000-0000-0000-0000-000000000000}"/>
  <bookViews>
    <workbookView xWindow="-120" yWindow="-120" windowWidth="20730" windowHeight="11160" tabRatio="500" xr2:uid="{00000000-000D-0000-FFFF-FFFF00000000}"/>
  </bookViews>
  <sheets>
    <sheet name="Результат" sheetId="2" r:id="rId1"/>
    <sheet name="Лист1" sheetId="1" state="hidden" r:id="rId2"/>
  </sheets>
  <definedNames>
    <definedName name="clsTarget">Лист1!$S$22</definedName>
    <definedName name="ColTotalCSR1">Лист1!$E$22</definedName>
    <definedName name="ColTotalCSR2">Лист1!$F$22</definedName>
    <definedName name="ColTotalCSR3">Лист1!$G$22</definedName>
    <definedName name="ColTotalCSR4">Лист1!$H$22</definedName>
    <definedName name="ColTotalFKR1">Лист1!$C$22</definedName>
    <definedName name="ColTotalFKR2">Лист1!$D$22</definedName>
    <definedName name="ColTotalGRBS">Лист1!$B$22</definedName>
    <definedName name="ColTotalVR1">Лист1!$I$22</definedName>
    <definedName name="ColTotalVR2">Лист1!$J$22</definedName>
    <definedName name="CSR">Лист1!$Q$22</definedName>
    <definedName name="FACT">Лист1!$W$22</definedName>
    <definedName name="FKR">Лист1!$P$22</definedName>
    <definedName name="Footer">Лист1!$B$24:$X$25</definedName>
    <definedName name="GRBS">Лист1!$O$22</definedName>
    <definedName name="Header">Лист1!$B$1:$X$10</definedName>
    <definedName name="PERCENT">Лист1!$X$22</definedName>
    <definedName name="PLAN1">Лист1!$T$22</definedName>
    <definedName name="PLAN2">Лист1!$U$22</definedName>
    <definedName name="PLAN3">Лист1!$V$22</definedName>
    <definedName name="Row">Лист1!$B$22:$X$22</definedName>
    <definedName name="Total">Лист1!$B$23:$X$23</definedName>
    <definedName name="TotalCSR1">Лист1!$E$22</definedName>
    <definedName name="TotalCSR2">Лист1!$F$22</definedName>
    <definedName name="TotalCSR3">Лист1!$G$22</definedName>
    <definedName name="TotalCSR4">Лист1!$H$22</definedName>
    <definedName name="TotalCSRXX00000000">Лист1!$B$14:$X$14</definedName>
    <definedName name="TotalCSRXXX0000000">Лист1!$B$15:$X$15</definedName>
    <definedName name="TotalCSRXXXXX00000">Лист1!$B$16:$X$16</definedName>
    <definedName name="TotalCSRXXXXXXXXXX">Лист1!$B$17:$X$17</definedName>
    <definedName name="TotalFKRXX00">Лист1!$B$12:$X$12</definedName>
    <definedName name="TotalFKRXXXX">Лист1!$B$13:$X$13</definedName>
    <definedName name="TotalGRBS">Лист1!$B$11:$X$11</definedName>
    <definedName name="TotalVRTarget">Лист1!$B$21:$X$21</definedName>
    <definedName name="TotalVRX00">Лист1!$B$18:$X$18</definedName>
    <definedName name="TotalVRXX0">Лист1!$B$19:$X$19</definedName>
    <definedName name="TotalVRXXX">Лист1!$B$20:$X$20</definedName>
    <definedName name="VR">Лист1!$R$22</definedName>
  </definedNames>
  <calcPr calcId="179021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K12" i="2" l="1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8" i="2"/>
  <c r="K9" i="2"/>
  <c r="K10" i="2"/>
  <c r="K11" i="2"/>
  <c r="H15" i="2"/>
  <c r="H18" i="2"/>
  <c r="H22" i="2"/>
  <c r="H28" i="2"/>
  <c r="H33" i="2"/>
  <c r="H54" i="2"/>
  <c r="H58" i="2" l="1"/>
  <c r="H50" i="2"/>
  <c r="H46" i="2"/>
  <c r="H42" i="2"/>
  <c r="H36" i="2"/>
  <c r="H7" i="2"/>
  <c r="L8" i="2" l="1"/>
  <c r="M8" i="2"/>
  <c r="L9" i="2"/>
  <c r="M9" i="2"/>
  <c r="L10" i="2"/>
  <c r="M10" i="2"/>
  <c r="L11" i="2"/>
  <c r="M11" i="2"/>
  <c r="L12" i="2"/>
  <c r="M12" i="2"/>
  <c r="L13" i="2"/>
  <c r="M13" i="2"/>
  <c r="L14" i="2"/>
  <c r="M14" i="2"/>
  <c r="K7" i="2" l="1"/>
  <c r="H60" i="2"/>
  <c r="M7" i="2" l="1"/>
  <c r="L15" i="2"/>
  <c r="L16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7" i="2"/>
  <c r="M15" i="2" l="1"/>
  <c r="M16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N8" i="2"/>
  <c r="N9" i="2"/>
  <c r="N10" i="2"/>
  <c r="N11" i="2"/>
  <c r="N12" i="2"/>
  <c r="N13" i="2"/>
  <c r="N14" i="2"/>
  <c r="N15" i="2"/>
  <c r="N16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7" i="2"/>
  <c r="I60" i="2" l="1"/>
  <c r="J60" i="2"/>
  <c r="L60" i="2" s="1"/>
  <c r="M60" i="2" l="1"/>
  <c r="K60" i="2"/>
  <c r="N60" i="2"/>
</calcChain>
</file>

<file path=xl/sharedStrings.xml><?xml version="1.0" encoding="utf-8"?>
<sst xmlns="http://schemas.openxmlformats.org/spreadsheetml/2006/main" count="262" uniqueCount="170">
  <si>
    <t>&lt;caption&gt;</t>
  </si>
  <si>
    <t>Бюджет: &lt;Бюджет&gt;</t>
  </si>
  <si>
    <t>Финансовый орган: &lt;ФО&gt;</t>
  </si>
  <si>
    <t>Тип бюджетных данных: &lt;ТипДанных&gt;</t>
  </si>
  <si>
    <t>Наименование</t>
  </si>
  <si>
    <t>Код главы</t>
  </si>
  <si>
    <t>РзПр</t>
  </si>
  <si>
    <t>ЦСР</t>
  </si>
  <si>
    <t>ВР</t>
  </si>
  <si>
    <t>План на 1 год</t>
  </si>
  <si>
    <t>План на 2 год</t>
  </si>
  <si>
    <t>План на 3 год</t>
  </si>
  <si>
    <t>Исполнено</t>
  </si>
  <si>
    <t>% исполнения</t>
  </si>
  <si>
    <t>&lt;ColNumber&gt;</t>
  </si>
  <si>
    <t>&lt;ГРБСИмя&gt;</t>
  </si>
  <si>
    <t>&lt;ГРБС&gt;</t>
  </si>
  <si>
    <t>&lt;План1&gt;</t>
  </si>
  <si>
    <t>&lt;План2&gt;</t>
  </si>
  <si>
    <t>&lt;План3&gt;</t>
  </si>
  <si>
    <t>&lt;Исполнено&gt;</t>
  </si>
  <si>
    <t>&lt;Процент&gt;</t>
  </si>
  <si>
    <t>&lt;ФКРИмя_ХХ00&gt;</t>
  </si>
  <si>
    <t>&lt;ФКР_ХХ00&gt;</t>
  </si>
  <si>
    <t>&lt;ФКРИмя_ХХХХ&gt;</t>
  </si>
  <si>
    <t>&lt;ФКР_ХХХХ&gt;</t>
  </si>
  <si>
    <t>&lt;ЦСРИмя_ХХ00000000&gt;</t>
  </si>
  <si>
    <t>&lt;ЦСР_ХХ00000000&gt;</t>
  </si>
  <si>
    <t>&lt;ЦСРИмя_ХХХ0000000&gt;</t>
  </si>
  <si>
    <t>&lt;ЦСР_ХХХ0000000&gt;</t>
  </si>
  <si>
    <t>&lt;ЦСРИмя_ХХХХХ00000&gt;</t>
  </si>
  <si>
    <t>&lt;ЦСР_ХХХХХ00000&gt;</t>
  </si>
  <si>
    <t>&lt;ЦСРИмя_ХХХХХХХХХХ&gt;</t>
  </si>
  <si>
    <t>&lt;ЦСР_ХХХХХХХХХХ&gt;</t>
  </si>
  <si>
    <t>&lt;ВРИмя_Х00&gt;</t>
  </si>
  <si>
    <t>&lt;ВР_Х00&gt;</t>
  </si>
  <si>
    <t>&lt;ВРИмя_ХХ0&gt;</t>
  </si>
  <si>
    <t>&lt;ВР_ХХ0&gt;</t>
  </si>
  <si>
    <t>&lt;ВРИмя_ХХХ&gt;</t>
  </si>
  <si>
    <t>&lt;ВР_ХХХ&gt;</t>
  </si>
  <si>
    <t xml:space="preserve">ИТОГО  </t>
  </si>
  <si>
    <t>&lt;НаДату&gt;</t>
  </si>
  <si>
    <t>Единица измерения: &lt;sumFormat&gt;</t>
  </si>
  <si>
    <t>Код цели</t>
  </si>
  <si>
    <t>&lt;clsTarget&gt;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</si>
  <si>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</si>
  <si>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</si>
  <si>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</si>
  <si>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</si>
  <si>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</si>
  <si>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</si>
  <si>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</si>
  <si>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</si>
  <si>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</si>
  <si>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</si>
  <si>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Другие общегосударственные вопросы</t>
  </si>
  <si>
    <t>0113</t>
  </si>
  <si>
    <t>НАЦИОНАЛЬНАЯ ОБОРОНА</t>
  </si>
  <si>
    <t>0200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</si>
  <si>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</si>
  <si>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</si>
  <si>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</si>
  <si>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</si>
  <si>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</si>
  <si>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</si>
  <si>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</si>
  <si>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</si>
  <si>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Сельское хозяйство и рыболовство</t>
  </si>
  <si>
    <t>0405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</si>
  <si>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</si>
  <si>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</si>
  <si>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</si>
  <si>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</si>
  <si>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</si>
  <si>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</si>
  <si>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</si>
  <si>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</si>
  <si>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</si>
  <si>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</si>
  <si>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</si>
  <si>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</si>
  <si>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</si>
  <si>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</si>
  <si>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</si>
  <si>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</si>
  <si>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</si>
  <si>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</si>
  <si>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</si>
  <si>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</si>
  <si>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</si>
  <si>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</si>
  <si>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</si>
  <si>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</si>
  <si>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</si>
  <si>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</si>
  <si>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</si>
  <si>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</si>
  <si>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</si>
  <si>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</si>
  <si>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</si>
  <si>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</si>
  <si>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</si>
  <si>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</si>
  <si>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</si>
  <si>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</si>
  <si>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</si>
  <si>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</si>
  <si>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Кинематография</t>
  </si>
  <si>
    <t>0802</t>
  </si>
  <si>
    <t>Другие вопросы в области культуры, кинематографии</t>
  </si>
  <si>
    <t>0804</t>
  </si>
  <si>
    <t>СОЦИАЛЬНАЯ ПОЛИТИКА</t>
  </si>
  <si>
    <t>1000</t>
  </si>
  <si>
    <t>Пенсионное обеспечение</t>
  </si>
  <si>
    <t>1001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</si>
  <si>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</si>
  <si>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</si>
  <si>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</si>
  <si>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</si>
  <si>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</si>
  <si>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</si>
  <si>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</si>
  <si>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</si>
  <si>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</si>
  <si>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</si>
  <si>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</si>
  <si>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</si>
  <si>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СРЕДСТВА МАССОВОЙ ИНФОРМАЦИИ</t>
  </si>
  <si>
    <t>1200</t>
  </si>
  <si>
    <t>Телевидение и радиовещание</t>
  </si>
  <si>
    <t>1201</t>
  </si>
  <si>
    <t>Периодическая печать и издательства</t>
  </si>
  <si>
    <t>1202</t>
  </si>
  <si>
    <t>Другие вопросы в области средств массовой информации</t>
  </si>
  <si>
    <t>1204</t>
  </si>
  <si>
    <t>2</t>
  </si>
  <si>
    <t>3</t>
  </si>
  <si>
    <t>4</t>
  </si>
  <si>
    <t>5</t>
  </si>
  <si>
    <t>6</t>
  </si>
  <si>
    <t>1</t>
  </si>
  <si>
    <t>в руб.</t>
  </si>
  <si>
    <t>Мобилизационная и вневойсковая подготовка</t>
  </si>
  <si>
    <t>0203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</si>
  <si>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</si>
  <si>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</si>
  <si>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Резервные фонды</t>
  </si>
  <si>
    <t>0111</t>
  </si>
  <si>
    <t>1300</t>
  </si>
  <si>
    <t>1301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</si>
  <si>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</si>
  <si>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</si>
  <si>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Утверждено решением о бюджете
на 2024 год</t>
  </si>
  <si>
    <t>Утверждено в отчете об исполнении 
на 2024 год</t>
  </si>
  <si>
    <t>7</t>
  </si>
  <si>
    <t>8</t>
  </si>
  <si>
    <t>9</t>
  </si>
  <si>
    <t>Обеспечение проведения выборов и референдумов</t>
  </si>
  <si>
    <t>0107</t>
  </si>
  <si>
    <t>Сбор, удаление отходов и очистка сточных вод</t>
  </si>
  <si>
    <t>0602</t>
  </si>
  <si>
    <t>10</t>
  </si>
  <si>
    <t>% исполнения 
(9=6/4)</t>
  </si>
  <si>
    <t>% исполнения 
(10=6/5)</t>
  </si>
  <si>
    <t>0204</t>
  </si>
  <si>
    <t>Мобилизационная подготовка экономики</t>
  </si>
  <si>
    <t>Отклонение от запланированных значений
(7=4-6)</t>
  </si>
  <si>
    <t>Отклонение от плановых значений
(8=5-6)</t>
  </si>
  <si>
    <t>Исполнение за 
9 месяцев
2024 год</t>
  </si>
  <si>
    <t>Сведения об исполнении бюджета Ленинского городского округа по разделам, подразделам классификации расходов 
за 2024 год в сравнении с запланированными назначениями, утвержденными решением о бюджете, и в сравнении с плановыми значениями согласно отчета об исполнении бюджета на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</si>
</sst>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8" x14ac:knownFonts="1">
    <font>
      <sz val="10"/>
      <name val="Arial"/>
      <charset val="1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rgb="FFFFF176"/>
        <bgColor rgb="FFFFEBEE"/>
      </patternFill>
    </fill>
    <fill>
      <patternFill patternType="solid">
        <fgColor rgb="FFE0F2F1"/>
        <bgColor rgb="FFEDE7F6"/>
      </patternFill>
    </fill>
    <fill>
      <patternFill patternType="solid">
        <fgColor rgb="FFB2DFD7"/>
        <bgColor rgb="FFB2DFDB"/>
      </patternFill>
    </fill>
    <fill>
      <patternFill patternType="solid">
        <fgColor rgb="FFFFEBEE"/>
        <bgColor rgb="FFEDE7F6"/>
      </patternFill>
    </fill>
    <fill>
      <patternFill patternType="solid">
        <fgColor rgb="FFEF9A9A"/>
        <bgColor rgb="FFE57373"/>
      </patternFill>
    </fill>
    <fill>
      <patternFill patternType="solid">
        <fgColor rgb="FFE57373"/>
        <bgColor rgb="FFEF9A9A"/>
      </patternFill>
    </fill>
    <fill>
      <patternFill patternType="solid">
        <fgColor rgb="FFEDE7F6"/>
        <bgColor rgb="FFFFEBEE"/>
      </patternFill>
    </fill>
    <fill>
      <patternFill patternType="solid">
        <fgColor rgb="FFD1C4E9"/>
        <bgColor rgb="FFB2DFDB"/>
      </patternFill>
    </fill>
    <fill>
      <patternFill patternType="solid">
        <fgColor rgb="FFFFCDD2"/>
        <bgColor rgb="FFFFEBEE"/>
      </patternFill>
    </fill>
    <fill>
      <patternFill patternType="solid">
        <fgColor rgb="FFB39DDB"/>
        <bgColor rgb="FF9999FF"/>
      </patternFill>
    </fill>
    <fill>
      <patternFill patternType="solid">
        <fgColor rgb="FFFFFFFF"/>
        <bgColor rgb="FFFFEBEE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7" fillId="11" borderId="0" applyBorder="0" applyProtection="0"/>
    <xf numFmtId="0" fontId="6" fillId="2" borderId="8" applyNumberFormat="0" applyFont="0" applyBorder="0" applyAlignment="0" applyProtection="0">
      <alignment horizontal="left" wrapText="1"/>
    </xf>
    <xf numFmtId="0" fontId="6" fillId="3" borderId="12" applyNumberFormat="0" applyFont="0" applyBorder="0" applyAlignment="0" applyProtection="0">
      <alignment horizontal="left" wrapText="1"/>
    </xf>
    <xf numFmtId="0" fontId="6" fillId="4" borderId="12" applyNumberFormat="0" applyFont="0" applyBorder="0" applyAlignment="0" applyProtection="0">
      <alignment horizontal="left" wrapText="1"/>
    </xf>
    <xf numFmtId="0" fontId="6" fillId="5" borderId="15" applyNumberFormat="0" applyFont="0" applyBorder="0" applyAlignment="0" applyProtection="0">
      <alignment horizontal="left" wrapText="1"/>
    </xf>
    <xf numFmtId="0" fontId="6" fillId="10" borderId="12" applyNumberFormat="0" applyFont="0" applyBorder="0" applyAlignment="0" applyProtection="0">
      <alignment horizontal="left" wrapText="1"/>
    </xf>
    <xf numFmtId="0" fontId="3" fillId="6" borderId="15" applyNumberFormat="0" applyFont="0" applyBorder="0" applyAlignment="0" applyProtection="0">
      <alignment horizontal="left" wrapText="1"/>
    </xf>
    <xf numFmtId="0" fontId="6" fillId="7" borderId="12" applyNumberFormat="0" applyFont="0" applyBorder="0" applyAlignment="0" applyProtection="0">
      <alignment horizontal="left" wrapText="1"/>
    </xf>
    <xf numFmtId="0" fontId="6" fillId="8" borderId="12" applyNumberFormat="0" applyFont="0" applyBorder="0" applyAlignment="0" applyProtection="0">
      <alignment horizontal="left" wrapText="1"/>
    </xf>
    <xf numFmtId="0" fontId="6" fillId="9" borderId="12" applyNumberFormat="0" applyFont="0" applyBorder="0" applyAlignment="0" applyProtection="0">
      <alignment horizontal="left" wrapText="1"/>
    </xf>
    <xf numFmtId="0" fontId="6" fillId="11" borderId="9" applyNumberFormat="0" applyFont="0" applyBorder="0" applyAlignment="0" applyProtection="0">
      <alignment horizontal="left" wrapText="1"/>
    </xf>
  </cellStyleXfs>
  <cellXfs count="164">
    <xf numFmtId="0" fontId="0" fillId="0" borderId="0" xfId="0"/>
    <xf numFmtId="0" fontId="2" fillId="0" borderId="0" xfId="0" applyFont="1" applyAlignment="1">
      <alignment horizontal="center"/>
    </xf>
    <xf numFmtId="0" fontId="4" fillId="12" borderId="7" xfId="0" applyFont="1" applyFill="1" applyBorder="1" applyAlignment="1"/>
    <xf numFmtId="0" fontId="4" fillId="12" borderId="0" xfId="0" applyFont="1" applyFill="1" applyBorder="1" applyAlignment="1"/>
    <xf numFmtId="0" fontId="4" fillId="12" borderId="0" xfId="0" applyFont="1" applyFill="1" applyAlignment="1"/>
    <xf numFmtId="0" fontId="4" fillId="0" borderId="0" xfId="0" applyFont="1" applyAlignment="1"/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4" fontId="3" fillId="0" borderId="21" xfId="0" applyNumberFormat="1" applyFont="1" applyBorder="1" applyAlignment="1">
      <alignment horizontal="right" vertical="center"/>
    </xf>
    <xf numFmtId="49" fontId="4" fillId="2" borderId="9" xfId="0" applyNumberFormat="1" applyFont="1" applyFill="1" applyBorder="1" applyAlignment="1">
      <alignment horizontal="left"/>
    </xf>
    <xf numFmtId="49" fontId="4" fillId="2" borderId="11" xfId="0" applyNumberFormat="1" applyFont="1" applyFill="1" applyBorder="1" applyAlignment="1">
      <alignment wrapText="1"/>
    </xf>
    <xf numFmtId="49" fontId="4" fillId="4" borderId="9" xfId="4" applyNumberFormat="1" applyFont="1" applyBorder="1" applyAlignment="1">
      <alignment horizontal="left"/>
    </xf>
    <xf numFmtId="49" fontId="4" fillId="4" borderId="13" xfId="4" applyNumberFormat="1" applyFont="1" applyBorder="1" applyAlignment="1">
      <alignment wrapText="1"/>
    </xf>
    <xf numFmtId="49" fontId="4" fillId="3" borderId="9" xfId="3" applyNumberFormat="1" applyFont="1" applyBorder="1" applyAlignment="1">
      <alignment horizontal="left"/>
    </xf>
    <xf numFmtId="49" fontId="4" fillId="3" borderId="13" xfId="3" applyNumberFormat="1" applyFont="1" applyBorder="1" applyAlignment="1">
      <alignment wrapText="1"/>
    </xf>
    <xf numFmtId="49" fontId="4" fillId="7" borderId="14" xfId="8" applyNumberFormat="1" applyFont="1" applyBorder="1" applyAlignment="1">
      <alignment horizontal="center" wrapText="1"/>
    </xf>
    <xf numFmtId="49" fontId="4" fillId="7" borderId="9" xfId="8" applyNumberFormat="1" applyFont="1" applyBorder="1" applyAlignment="1">
      <alignment horizontal="left"/>
    </xf>
    <xf numFmtId="49" fontId="4" fillId="7" borderId="13" xfId="8" applyNumberFormat="1" applyFont="1" applyBorder="1" applyAlignment="1">
      <alignment horizontal="center" wrapText="1"/>
    </xf>
    <xf numFmtId="49" fontId="4" fillId="6" borderId="9" xfId="7" applyNumberFormat="1" applyFont="1" applyBorder="1" applyAlignment="1">
      <alignment horizontal="left"/>
    </xf>
    <xf numFmtId="49" fontId="4" fillId="6" borderId="13" xfId="7" applyNumberFormat="1" applyFont="1" applyBorder="1" applyAlignment="1">
      <alignment horizontal="center" wrapText="1"/>
    </xf>
    <xf numFmtId="49" fontId="4" fillId="10" borderId="16" xfId="6" applyNumberFormat="1" applyFont="1" applyBorder="1" applyAlignment="1">
      <alignment horizontal="center" wrapText="1"/>
    </xf>
    <xf numFmtId="49" fontId="4" fillId="10" borderId="9" xfId="6" applyNumberFormat="1" applyFont="1" applyBorder="1" applyAlignment="1">
      <alignment horizontal="left"/>
    </xf>
    <xf numFmtId="49" fontId="4" fillId="7" borderId="13" xfId="8" applyNumberFormat="1" applyFont="1" applyBorder="1" applyAlignment="1">
      <alignment wrapText="1"/>
    </xf>
    <xf numFmtId="49" fontId="4" fillId="6" borderId="13" xfId="7" applyNumberFormat="1" applyFont="1" applyBorder="1" applyAlignment="1">
      <alignment wrapText="1"/>
    </xf>
    <xf numFmtId="49" fontId="4" fillId="10" borderId="13" xfId="6" applyNumberFormat="1" applyFont="1" applyBorder="1" applyAlignment="1">
      <alignment wrapText="1"/>
    </xf>
    <xf numFmtId="49" fontId="4" fillId="5" borderId="9" xfId="5" applyNumberFormat="1" applyFont="1" applyBorder="1" applyAlignment="1">
      <alignment horizontal="left"/>
    </xf>
    <xf numFmtId="49" fontId="4" fillId="5" borderId="13" xfId="5" applyNumberFormat="1" applyFont="1" applyBorder="1" applyAlignment="1">
      <alignment wrapText="1"/>
    </xf>
    <xf numFmtId="49" fontId="4" fillId="5" borderId="0" xfId="5" applyNumberFormat="1" applyFont="1" applyBorder="1" applyAlignment="1">
      <alignment wrapText="1"/>
    </xf>
    <xf numFmtId="0" fontId="2" fillId="0" borderId="0" xfId="0" applyFont="1" applyAlignment="1">
      <alignment horizontal="left"/>
    </xf>
    <xf numFmtId="0" fontId="7" fillId="0" borderId="0" xfId="0" applyFont="1"/>
    <xf numFmtId="0" fontId="4" fillId="12" borderId="0" xfId="0" applyFont="1" applyFill="1" applyAlignment="1">
      <alignment horizontal="center" vertical="center" wrapText="1"/>
    </xf>
    <xf numFmtId="0" fontId="5" fillId="1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" fontId="4" fillId="2" borderId="9" xfId="0" applyNumberFormat="1" applyFont="1" applyFill="1" applyBorder="1" applyAlignment="1">
      <alignment horizontal="right" vertical="center"/>
    </xf>
    <xf numFmtId="4" fontId="4" fillId="2" borderId="10" xfId="0" applyNumberFormat="1" applyFont="1" applyFill="1" applyBorder="1" applyAlignment="1">
      <alignment horizontal="right" vertical="center"/>
    </xf>
    <xf numFmtId="4" fontId="4" fillId="4" borderId="9" xfId="4" applyNumberFormat="1" applyFont="1" applyBorder="1" applyAlignment="1">
      <alignment horizontal="right" vertical="center"/>
    </xf>
    <xf numFmtId="4" fontId="4" fillId="4" borderId="10" xfId="4" applyNumberFormat="1" applyFont="1" applyBorder="1" applyAlignment="1">
      <alignment horizontal="right" vertical="center"/>
    </xf>
    <xf numFmtId="4" fontId="4" fillId="3" borderId="9" xfId="3" applyNumberFormat="1" applyFont="1" applyBorder="1" applyAlignment="1">
      <alignment horizontal="right" vertical="center"/>
    </xf>
    <xf numFmtId="4" fontId="4" fillId="3" borderId="10" xfId="3" applyNumberFormat="1" applyFont="1" applyBorder="1" applyAlignment="1">
      <alignment horizontal="right" vertical="center"/>
    </xf>
    <xf numFmtId="4" fontId="4" fillId="7" borderId="9" xfId="8" applyNumberFormat="1" applyFont="1" applyBorder="1" applyAlignment="1">
      <alignment horizontal="right" vertical="center"/>
    </xf>
    <xf numFmtId="4" fontId="4" fillId="7" borderId="10" xfId="8" applyNumberFormat="1" applyFont="1" applyBorder="1" applyAlignment="1">
      <alignment horizontal="right" vertical="center"/>
    </xf>
    <xf numFmtId="4" fontId="4" fillId="6" borderId="9" xfId="7" applyNumberFormat="1" applyFont="1" applyBorder="1" applyAlignment="1">
      <alignment horizontal="right" vertical="center"/>
    </xf>
    <xf numFmtId="4" fontId="4" fillId="6" borderId="10" xfId="7" applyNumberFormat="1" applyFont="1" applyBorder="1" applyAlignment="1">
      <alignment horizontal="right" vertical="center"/>
    </xf>
    <xf numFmtId="4" fontId="4" fillId="10" borderId="9" xfId="6" applyNumberFormat="1" applyFont="1" applyBorder="1" applyAlignment="1">
      <alignment horizontal="right" vertical="center"/>
    </xf>
    <xf numFmtId="4" fontId="4" fillId="10" borderId="10" xfId="6" applyNumberFormat="1" applyFont="1" applyBorder="1" applyAlignment="1">
      <alignment horizontal="right" vertical="center"/>
    </xf>
    <xf numFmtId="4" fontId="4" fillId="5" borderId="9" xfId="5" applyNumberFormat="1" applyFont="1" applyBorder="1" applyAlignment="1">
      <alignment horizontal="right" vertical="center"/>
    </xf>
    <xf numFmtId="4" fontId="4" fillId="5" borderId="10" xfId="5" applyNumberFormat="1" applyFont="1" applyBorder="1" applyAlignment="1">
      <alignment horizontal="right" vertical="center"/>
    </xf>
    <xf numFmtId="49" fontId="4" fillId="11" borderId="9" xfId="11" applyNumberFormat="1" applyFont="1" applyBorder="1" applyAlignment="1">
      <alignment horizontal="left"/>
    </xf>
    <xf numFmtId="4" fontId="4" fillId="11" borderId="9" xfId="11" applyNumberFormat="1" applyFont="1" applyBorder="1" applyAlignment="1">
      <alignment horizontal="right" vertical="center"/>
    </xf>
    <xf numFmtId="4" fontId="4" fillId="11" borderId="10" xfId="11" applyNumberFormat="1" applyFont="1" applyBorder="1" applyAlignment="1">
      <alignment horizontal="right" vertical="center"/>
    </xf>
    <xf numFmtId="49" fontId="4" fillId="11" borderId="17" xfId="11" applyNumberFormat="1" applyFont="1" applyBorder="1" applyAlignment="1">
      <alignment horizontal="center" wrapText="1"/>
    </xf>
    <xf numFmtId="49" fontId="4" fillId="9" borderId="9" xfId="0" applyNumberFormat="1" applyFont="1" applyFill="1" applyBorder="1" applyAlignment="1">
      <alignment horizontal="left"/>
    </xf>
    <xf numFmtId="4" fontId="4" fillId="9" borderId="9" xfId="0" applyNumberFormat="1" applyFont="1" applyFill="1" applyBorder="1" applyAlignment="1">
      <alignment horizontal="right" vertical="center"/>
    </xf>
    <xf numFmtId="4" fontId="4" fillId="9" borderId="18" xfId="0" applyNumberFormat="1" applyFont="1" applyFill="1" applyBorder="1" applyAlignment="1">
      <alignment horizontal="right" vertical="center"/>
    </xf>
    <xf numFmtId="49" fontId="4" fillId="9" borderId="13" xfId="0" applyNumberFormat="1" applyFont="1" applyFill="1" applyBorder="1" applyAlignment="1">
      <alignment wrapText="1"/>
    </xf>
    <xf numFmtId="4" fontId="4" fillId="8" borderId="9" xfId="9" applyNumberFormat="1" applyFont="1" applyBorder="1" applyAlignment="1">
      <alignment horizontal="right" vertical="center"/>
    </xf>
    <xf numFmtId="4" fontId="4" fillId="8" borderId="18" xfId="9" applyNumberFormat="1" applyFont="1" applyBorder="1" applyAlignment="1">
      <alignment horizontal="right" vertical="center"/>
    </xf>
    <xf numFmtId="4" fontId="7" fillId="0" borderId="0" xfId="0" applyNumberFormat="1" applyFont="1" applyAlignment="1">
      <alignment horizontal="right" vertical="center"/>
    </xf>
    <xf numFmtId="4" fontId="4" fillId="0" borderId="20" xfId="0" applyNumberFormat="1" applyFont="1" applyBorder="1" applyAlignment="1">
      <alignment horizontal="right" vertical="center"/>
    </xf>
    <xf numFmtId="0" fontId="5" fillId="12" borderId="22" xfId="0" applyFont="1" applyFill="1" applyBorder="1" applyAlignment="1">
      <alignment horizontal="right"/>
    </xf>
    <xf numFmtId="0" fontId="5" fillId="0" borderId="5" xfId="0" applyFont="1" applyBorder="1" applyAlignment="1">
      <alignment horizontal="center" vertical="center"/>
    </xf>
    <xf numFmtId="49" fontId="4" fillId="8" borderId="9" xfId="9" applyNumberFormat="1" applyFont="1" applyBorder="1" applyAlignment="1">
      <alignment horizontal="center"/>
    </xf>
    <xf numFmtId="49" fontId="4" fillId="2" borderId="9" xfId="0" applyNumberFormat="1" applyFont="1" applyFill="1" applyBorder="1" applyAlignment="1">
      <alignment horizontal="center"/>
    </xf>
    <xf numFmtId="49" fontId="4" fillId="4" borderId="9" xfId="4" applyNumberFormat="1" applyFont="1" applyBorder="1" applyAlignment="1">
      <alignment horizontal="center"/>
    </xf>
    <xf numFmtId="49" fontId="4" fillId="3" borderId="9" xfId="3" applyNumberFormat="1" applyFont="1" applyBorder="1" applyAlignment="1">
      <alignment horizontal="center"/>
    </xf>
    <xf numFmtId="49" fontId="4" fillId="7" borderId="9" xfId="8" applyNumberFormat="1" applyFont="1" applyBorder="1" applyAlignment="1">
      <alignment horizontal="center"/>
    </xf>
    <xf numFmtId="49" fontId="4" fillId="6" borderId="9" xfId="7" applyNumberFormat="1" applyFont="1" applyBorder="1" applyAlignment="1">
      <alignment horizontal="center"/>
    </xf>
    <xf numFmtId="49" fontId="4" fillId="10" borderId="9" xfId="6" applyNumberFormat="1" applyFont="1" applyBorder="1" applyAlignment="1">
      <alignment horizontal="center"/>
    </xf>
    <xf numFmtId="49" fontId="4" fillId="5" borderId="9" xfId="5" applyNumberFormat="1" applyFont="1" applyBorder="1" applyAlignment="1">
      <alignment horizontal="center"/>
    </xf>
    <xf numFmtId="49" fontId="4" fillId="11" borderId="9" xfId="11" applyNumberFormat="1" applyFont="1" applyBorder="1" applyAlignment="1">
      <alignment horizontal="center"/>
    </xf>
    <xf numFmtId="49" fontId="4" fillId="9" borderId="9" xfId="0" applyNumberFormat="1" applyFont="1" applyFill="1" applyBorder="1" applyAlignment="1">
      <alignment horizontal="center"/>
    </xf>
    <xf numFmtId="49" fontId="4" fillId="8" borderId="12" xfId="9" applyNumberFormat="1" applyFont="1" applyBorder="1" applyAlignment="1">
      <alignment horizontal="center"/>
    </xf>
    <xf numFmtId="4" fontId="4" fillId="8" borderId="12" xfId="9" applyNumberFormat="1" applyFont="1" applyBorder="1" applyAlignment="1">
      <alignment horizontal="right" vertical="center"/>
    </xf>
    <xf numFmtId="4" fontId="4" fillId="8" borderId="23" xfId="9" applyNumberFormat="1" applyFont="1" applyBorder="1" applyAlignment="1">
      <alignment horizontal="right" vertical="center"/>
    </xf>
    <xf numFmtId="49" fontId="4" fillId="11" borderId="13" xfId="11" applyNumberFormat="1" applyFont="1" applyBorder="1" applyAlignment="1">
      <alignment horizontal="center" wrapText="1"/>
    </xf>
    <xf numFmtId="0" fontId="0" fillId="0" borderId="0" xfId="0" applyFill="1"/>
    <xf numFmtId="0" fontId="9" fillId="0" borderId="24" xfId="0" applyNumberFormat="1" applyFont="1" applyFill="1" applyBorder="1" applyAlignment="1">
      <alignment horizontal="center"/>
    </xf>
    <xf numFmtId="0" fontId="10" fillId="0" borderId="24" xfId="0" applyNumberFormat="1" applyFont="1" applyFill="1" applyBorder="1" applyAlignment="1"/>
    <xf numFmtId="0" fontId="0" fillId="0" borderId="0" xfId="0" applyFill="1" applyAlignment="1">
      <alignment horizontal="center"/>
    </xf>
    <xf numFmtId="0" fontId="9" fillId="0" borderId="26" xfId="0" applyNumberFormat="1" applyFont="1" applyFill="1" applyBorder="1" applyAlignment="1">
      <alignment horizontal="center" vertical="center"/>
    </xf>
    <xf numFmtId="40" fontId="14" fillId="0" borderId="25" xfId="3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14" fillId="0" borderId="25" xfId="3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/>
    <xf numFmtId="40" fontId="13" fillId="0" borderId="25" xfId="4" applyNumberFormat="1" applyFont="1" applyFill="1" applyBorder="1" applyAlignment="1">
      <alignment horizontal="center" vertical="center"/>
    </xf>
    <xf numFmtId="49" fontId="13" fillId="0" borderId="25" xfId="4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164" fontId="10" fillId="0" borderId="26" xfId="0" applyNumberFormat="1" applyFont="1" applyFill="1" applyBorder="1" applyAlignment="1">
      <alignment horizontal="center" vertical="center"/>
    </xf>
    <xf numFmtId="40" fontId="13" fillId="0" borderId="25" xfId="3" applyNumberFormat="1" applyFont="1" applyFill="1" applyBorder="1" applyAlignment="1">
      <alignment horizontal="center" vertical="center"/>
    </xf>
    <xf numFmtId="0" fontId="12" fillId="0" borderId="25" xfId="0" applyFont="1" applyFill="1" applyBorder="1" applyAlignment="1">
      <alignment horizontal="center"/>
    </xf>
    <xf numFmtId="0" fontId="13" fillId="0" borderId="25" xfId="0" applyNumberFormat="1" applyFont="1" applyFill="1" applyBorder="1" applyAlignment="1">
      <alignment horizontal="center" vertical="center" wrapText="1"/>
    </xf>
    <xf numFmtId="49" fontId="15" fillId="0" borderId="25" xfId="0" applyNumberFormat="1" applyFont="1" applyFill="1" applyBorder="1" applyAlignment="1">
      <alignment horizontal="center"/>
    </xf>
    <xf numFmtId="49" fontId="11" fillId="0" borderId="25" xfId="0" applyNumberFormat="1" applyFont="1" applyFill="1" applyBorder="1" applyAlignment="1">
      <alignment horizontal="center" vertical="center" wrapText="1"/>
    </xf>
    <xf numFmtId="0" fontId="16" fillId="0" borderId="25" xfId="0" applyFont="1" applyFill="1" applyBorder="1" applyAlignment="1">
      <alignment horizontal="center" vertical="center"/>
    </xf>
    <xf numFmtId="0" fontId="12" fillId="0" borderId="25" xfId="0" applyFont="1" applyFill="1" applyBorder="1" applyAlignment="1">
      <alignment horizontal="center" vertical="center"/>
    </xf>
    <xf numFmtId="0" fontId="17" fillId="0" borderId="25" xfId="0" applyFont="1" applyFill="1" applyBorder="1" applyAlignment="1">
      <alignment horizontal="center" vertical="center"/>
    </xf>
    <xf numFmtId="40" fontId="13" fillId="0" borderId="25" xfId="0" applyNumberFormat="1" applyFont="1" applyFill="1" applyBorder="1" applyAlignment="1">
      <alignment horizontal="center" vertical="center"/>
    </xf>
    <xf numFmtId="49" fontId="14" fillId="0" borderId="25" xfId="4" applyNumberFormat="1" applyFont="1" applyFill="1" applyBorder="1" applyAlignment="1">
      <alignment horizontal="center" vertical="center"/>
    </xf>
    <xf numFmtId="0" fontId="12" fillId="0" borderId="25" xfId="0" applyFont="1" applyFill="1" applyBorder="1" applyAlignment="1">
      <alignment horizontal="center" vertical="center"/>
    </xf>
    <xf numFmtId="40" fontId="14" fillId="0" borderId="25" xfId="4" applyNumberFormat="1" applyFont="1" applyFill="1" applyBorder="1" applyAlignment="1">
      <alignment horizontal="center" vertical="center"/>
    </xf>
    <xf numFmtId="40" fontId="14" fillId="0" borderId="26" xfId="3" applyNumberFormat="1" applyFont="1" applyFill="1" applyBorder="1" applyAlignment="1">
      <alignment horizontal="center" vertical="center"/>
    </xf>
    <xf numFmtId="49" fontId="13" fillId="0" borderId="25" xfId="3" applyNumberFormat="1" applyFont="1" applyFill="1" applyBorder="1" applyAlignment="1">
      <alignment horizontal="center" vertical="center"/>
    </xf>
    <xf numFmtId="0" fontId="13" fillId="0" borderId="25" xfId="0" applyNumberFormat="1" applyFont="1" applyFill="1" applyBorder="1" applyAlignment="1">
      <alignment horizontal="center" vertical="center" wrapText="1"/>
    </xf>
    <xf numFmtId="49" fontId="11" fillId="0" borderId="25" xfId="0" applyNumberFormat="1" applyFont="1" applyFill="1" applyBorder="1" applyAlignment="1">
      <alignment horizontal="center" vertical="center" wrapText="1"/>
    </xf>
    <xf numFmtId="0" fontId="13" fillId="0" borderId="25" xfId="0" applyNumberFormat="1" applyFont="1" applyFill="1" applyBorder="1" applyAlignment="1">
      <alignment horizontal="center" vertical="center" wrapText="1"/>
    </xf>
    <xf numFmtId="49" fontId="11" fillId="0" borderId="25" xfId="0" applyNumberFormat="1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/>
    </xf>
    <xf numFmtId="0" fontId="13" fillId="0" borderId="25" xfId="0" applyNumberFormat="1" applyFont="1" applyFill="1" applyBorder="1" applyAlignment="1">
      <alignment horizontal="center" vertical="center" wrapText="1"/>
    </xf>
    <xf numFmtId="49" fontId="11" fillId="0" borderId="25" xfId="0" applyNumberFormat="1" applyFont="1" applyFill="1" applyBorder="1" applyAlignment="1">
      <alignment horizontal="center" vertical="center" wrapText="1"/>
    </xf>
    <xf numFmtId="0" fontId="10" fillId="0" borderId="26" xfId="0" applyNumberFormat="1" applyFont="1" applyFill="1" applyBorder="1" applyAlignment="1">
      <alignment horizontal="center" vertical="center"/>
    </xf>
    <xf numFmtId="0" fontId="2" fillId="0" borderId="24" xfId="0" applyNumberFormat="1" applyFont="1" applyFill="1" applyBorder="1" applyAlignment="1">
      <alignment horizontal="center" vertical="center"/>
    </xf>
    <xf numFmtId="4" fontId="13" fillId="0" borderId="25" xfId="4" applyNumberFormat="1" applyFont="1" applyFill="1" applyBorder="1" applyAlignment="1">
      <alignment horizontal="center" vertical="center"/>
    </xf>
    <xf numFmtId="164" fontId="13" fillId="0" borderId="25" xfId="3" applyNumberFormat="1" applyFont="1" applyFill="1" applyBorder="1" applyAlignment="1">
      <alignment horizontal="center" vertical="center"/>
    </xf>
    <xf numFmtId="164" fontId="14" fillId="0" borderId="25" xfId="4" applyNumberFormat="1" applyFont="1" applyFill="1" applyBorder="1" applyAlignment="1">
      <alignment horizontal="center" vertical="center"/>
    </xf>
    <xf numFmtId="164" fontId="14" fillId="0" borderId="25" xfId="3" applyNumberFormat="1" applyFont="1" applyFill="1" applyBorder="1" applyAlignment="1">
      <alignment horizontal="center" vertical="center"/>
    </xf>
    <xf numFmtId="0" fontId="13" fillId="0" borderId="25" xfId="0" applyNumberFormat="1" applyFont="1" applyFill="1" applyBorder="1" applyAlignment="1">
      <alignment horizontal="center" vertical="center" wrapText="1"/>
    </xf>
    <xf numFmtId="49" fontId="11" fillId="0" borderId="25" xfId="0" applyNumberFormat="1" applyFont="1" applyFill="1" applyBorder="1" applyAlignment="1">
      <alignment horizontal="center" vertical="center" wrapText="1"/>
    </xf>
    <xf numFmtId="0" fontId="9" fillId="13" borderId="26" xfId="0" applyNumberFormat="1" applyFont="1" applyFill="1" applyBorder="1" applyAlignment="1">
      <alignment horizontal="center" vertical="center"/>
    </xf>
    <xf numFmtId="0" fontId="0" fillId="13" borderId="0" xfId="0" applyFill="1" applyAlignment="1">
      <alignment horizontal="center" vertical="center"/>
    </xf>
    <xf numFmtId="0" fontId="13" fillId="13" borderId="25" xfId="0" applyNumberFormat="1" applyFont="1" applyFill="1" applyBorder="1" applyAlignment="1">
      <alignment horizontal="center" vertical="center" wrapText="1"/>
    </xf>
    <xf numFmtId="49" fontId="11" fillId="13" borderId="25" xfId="0" applyNumberFormat="1" applyFont="1" applyFill="1" applyBorder="1" applyAlignment="1">
      <alignment horizontal="center" vertical="center" wrapText="1"/>
    </xf>
    <xf numFmtId="40" fontId="13" fillId="13" borderId="25" xfId="0" applyNumberFormat="1" applyFont="1" applyFill="1" applyBorder="1" applyAlignment="1">
      <alignment horizontal="center" vertical="center"/>
    </xf>
    <xf numFmtId="40" fontId="14" fillId="13" borderId="26" xfId="3" applyNumberFormat="1" applyFont="1" applyFill="1" applyBorder="1" applyAlignment="1">
      <alignment horizontal="center" vertical="center"/>
    </xf>
    <xf numFmtId="0" fontId="10" fillId="13" borderId="24" xfId="0" applyNumberFormat="1" applyFont="1" applyFill="1" applyBorder="1" applyAlignment="1">
      <alignment horizontal="center" vertical="center"/>
    </xf>
    <xf numFmtId="164" fontId="10" fillId="13" borderId="26" xfId="0" applyNumberFormat="1" applyFont="1" applyFill="1" applyBorder="1" applyAlignment="1">
      <alignment horizontal="center" vertical="center"/>
    </xf>
    <xf numFmtId="0" fontId="12" fillId="0" borderId="25" xfId="0" applyFont="1" applyFill="1" applyBorder="1" applyAlignment="1">
      <alignment horizontal="center" vertical="center"/>
    </xf>
    <xf numFmtId="49" fontId="12" fillId="0" borderId="25" xfId="0" applyNumberFormat="1" applyFont="1" applyFill="1" applyBorder="1" applyAlignment="1">
      <alignment horizontal="center" vertical="top"/>
    </xf>
    <xf numFmtId="49" fontId="14" fillId="0" borderId="25" xfId="3" applyNumberFormat="1" applyFont="1" applyFill="1" applyBorder="1" applyAlignment="1">
      <alignment horizontal="left" vertical="center" wrapText="1"/>
    </xf>
    <xf numFmtId="49" fontId="13" fillId="0" borderId="25" xfId="4" applyNumberFormat="1" applyFont="1" applyFill="1" applyBorder="1" applyAlignment="1">
      <alignment horizontal="left" vertical="center" wrapText="1"/>
    </xf>
    <xf numFmtId="49" fontId="14" fillId="0" borderId="27" xfId="3" applyNumberFormat="1" applyFont="1" applyFill="1" applyBorder="1" applyAlignment="1">
      <alignment horizontal="left" vertical="center" wrapText="1"/>
    </xf>
    <xf numFmtId="49" fontId="14" fillId="0" borderId="28" xfId="3" applyNumberFormat="1" applyFont="1" applyFill="1" applyBorder="1" applyAlignment="1">
      <alignment horizontal="left" vertical="center" wrapText="1"/>
    </xf>
    <xf numFmtId="49" fontId="14" fillId="0" borderId="15" xfId="3" applyNumberFormat="1" applyFont="1" applyFill="1" applyBorder="1" applyAlignment="1">
      <alignment horizontal="left" vertical="center" wrapText="1"/>
    </xf>
    <xf numFmtId="49" fontId="14" fillId="0" borderId="27" xfId="4" applyNumberFormat="1" applyFont="1" applyFill="1" applyBorder="1" applyAlignment="1">
      <alignment horizontal="left" vertical="center" wrapText="1"/>
    </xf>
    <xf numFmtId="49" fontId="14" fillId="0" borderId="28" xfId="4" applyNumberFormat="1" applyFont="1" applyFill="1" applyBorder="1" applyAlignment="1">
      <alignment horizontal="left" vertical="center" wrapText="1"/>
    </xf>
    <xf numFmtId="49" fontId="14" fillId="0" borderId="15" xfId="4" applyNumberFormat="1" applyFont="1" applyFill="1" applyBorder="1" applyAlignment="1">
      <alignment horizontal="left" vertical="center" wrapText="1"/>
    </xf>
    <xf numFmtId="0" fontId="13" fillId="0" borderId="25" xfId="0" applyNumberFormat="1" applyFont="1" applyFill="1" applyBorder="1" applyAlignment="1">
      <alignment horizontal="center" vertical="center" wrapText="1"/>
    </xf>
    <xf numFmtId="0" fontId="16" fillId="0" borderId="26" xfId="0" applyNumberFormat="1" applyFont="1" applyFill="1" applyBorder="1" applyAlignment="1">
      <alignment horizontal="center" vertical="center" wrapText="1"/>
    </xf>
    <xf numFmtId="49" fontId="11" fillId="0" borderId="25" xfId="0" applyNumberFormat="1" applyFont="1" applyFill="1" applyBorder="1" applyAlignment="1">
      <alignment horizontal="center" vertical="center" wrapText="1"/>
    </xf>
    <xf numFmtId="49" fontId="13" fillId="0" borderId="27" xfId="4" applyNumberFormat="1" applyFont="1" applyFill="1" applyBorder="1" applyAlignment="1">
      <alignment horizontal="left" vertical="center" wrapText="1"/>
    </xf>
    <xf numFmtId="0" fontId="13" fillId="0" borderId="25" xfId="0" applyNumberFormat="1" applyFont="1" applyFill="1" applyBorder="1" applyAlignment="1">
      <alignment horizontal="left" vertical="center"/>
    </xf>
    <xf numFmtId="49" fontId="13" fillId="0" borderId="27" xfId="3" applyNumberFormat="1" applyFont="1" applyFill="1" applyBorder="1" applyAlignment="1">
      <alignment horizontal="left" vertical="center" wrapText="1"/>
    </xf>
    <xf numFmtId="49" fontId="13" fillId="0" borderId="28" xfId="3" applyNumberFormat="1" applyFont="1" applyFill="1" applyBorder="1" applyAlignment="1">
      <alignment horizontal="left" vertical="center" wrapText="1"/>
    </xf>
    <xf numFmtId="49" fontId="13" fillId="0" borderId="15" xfId="3" applyNumberFormat="1" applyFont="1" applyFill="1" applyBorder="1" applyAlignment="1">
      <alignment horizontal="left" vertical="center" wrapText="1"/>
    </xf>
    <xf numFmtId="49" fontId="4" fillId="8" borderId="12" xfId="9" applyNumberFormat="1" applyFont="1" applyBorder="1" applyAlignment="1">
      <alignment horizontal="left" wrapText="1"/>
    </xf>
    <xf numFmtId="0" fontId="5" fillId="12" borderId="19" xfId="0" applyFont="1" applyFill="1" applyBorder="1" applyAlignment="1">
      <alignment horizontal="right"/>
    </xf>
    <xf numFmtId="49" fontId="4" fillId="6" borderId="12" xfId="7" applyNumberFormat="1" applyFont="1" applyBorder="1" applyAlignment="1">
      <alignment horizontal="left" wrapText="1"/>
    </xf>
    <xf numFmtId="49" fontId="3" fillId="10" borderId="15" xfId="6" applyNumberFormat="1" applyFont="1" applyBorder="1" applyAlignment="1">
      <alignment horizontal="left" wrapText="1"/>
    </xf>
    <xf numFmtId="49" fontId="4" fillId="5" borderId="12" xfId="5" applyNumberFormat="1" applyFont="1" applyBorder="1" applyAlignment="1">
      <alignment horizontal="left" wrapText="1"/>
    </xf>
    <xf numFmtId="49" fontId="4" fillId="11" borderId="12" xfId="11" applyNumberFormat="1" applyFont="1" applyBorder="1" applyAlignment="1">
      <alignment horizontal="left" wrapText="1"/>
    </xf>
    <xf numFmtId="49" fontId="4" fillId="9" borderId="12" xfId="0" applyNumberFormat="1" applyFont="1" applyFill="1" applyBorder="1" applyAlignment="1">
      <alignment horizontal="left" wrapText="1"/>
    </xf>
    <xf numFmtId="49" fontId="4" fillId="8" borderId="9" xfId="9" applyNumberFormat="1" applyFont="1" applyBorder="1" applyAlignment="1">
      <alignment horizontal="left" wrapText="1"/>
    </xf>
    <xf numFmtId="0" fontId="5" fillId="12" borderId="4" xfId="0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left" wrapText="1"/>
    </xf>
    <xf numFmtId="49" fontId="4" fillId="4" borderId="12" xfId="4" applyNumberFormat="1" applyFont="1" applyBorder="1" applyAlignment="1">
      <alignment horizontal="left" wrapText="1"/>
    </xf>
    <xf numFmtId="49" fontId="4" fillId="3" borderId="12" xfId="3" applyNumberFormat="1" applyFont="1" applyBorder="1" applyAlignment="1">
      <alignment horizontal="left" wrapText="1"/>
    </xf>
    <xf numFmtId="49" fontId="4" fillId="7" borderId="15" xfId="8" applyNumberFormat="1" applyFont="1" applyBorder="1" applyAlignment="1">
      <alignment horizontal="left" wrapText="1"/>
    </xf>
    <xf numFmtId="0" fontId="1" fillId="0" borderId="0" xfId="0" applyFont="1" applyBorder="1" applyAlignment="1">
      <alignment horizontal="center"/>
    </xf>
    <xf numFmtId="0" fontId="7" fillId="0" borderId="0" xfId="0" applyFont="1" applyBorder="1" applyAlignment="1"/>
    <xf numFmtId="0" fontId="5" fillId="1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</cellXfs>
  <cellStyles count="12">
    <cellStyle name="1" xfId="2" xr:uid="{00000000-0005-0000-0000-000000000000}"/>
    <cellStyle name="10" xfId="11" xr:uid="{00000000-0005-0000-0000-000001000000}"/>
    <cellStyle name="2" xfId="3" xr:uid="{00000000-0005-0000-0000-000002000000}"/>
    <cellStyle name="3" xfId="4" xr:uid="{00000000-0005-0000-0000-000003000000}"/>
    <cellStyle name="4" xfId="5" xr:uid="{00000000-0005-0000-0000-000004000000}"/>
    <cellStyle name="5" xfId="6" xr:uid="{00000000-0005-0000-0000-000005000000}"/>
    <cellStyle name="6" xfId="7" xr:uid="{00000000-0005-0000-0000-000006000000}"/>
    <cellStyle name="7" xfId="8" xr:uid="{00000000-0005-0000-0000-000007000000}"/>
    <cellStyle name="8" xfId="9" xr:uid="{00000000-0005-0000-0000-000008000000}"/>
    <cellStyle name="9" xfId="10" xr:uid="{00000000-0005-0000-0000-000009000000}"/>
    <cellStyle name="Обычный" xfId="0" builtinId="0"/>
    <cellStyle name="Пояснение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DFD7"/>
      <rgbColor rgb="FF808080"/>
      <rgbColor rgb="FF9999FF"/>
      <rgbColor rgb="FF993366"/>
      <rgbColor rgb="FFFFEBEE"/>
      <rgbColor rgb="FFE0F2F1"/>
      <rgbColor rgb="FF660066"/>
      <rgbColor rgb="FFE57373"/>
      <rgbColor rgb="FF0066CC"/>
      <rgbColor rgb="FFD1C4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7F6"/>
      <rgbColor rgb="FFCCFFCC"/>
      <rgbColor rgb="FFFFF176"/>
      <rgbColor rgb="FFB2DFDB"/>
      <rgbColor rgb="FFEF9A9A"/>
      <rgbColor rgb="FFB39DDB"/>
      <rgbColor rgb="FFFFCDD2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2"/>
  <sheetViews>
    <sheetView tabSelected="1" view="pageBreakPreview" topLeftCell="B1" zoomScale="82" zoomScaleNormal="80" zoomScaleSheetLayoutView="82" workbookViewId="0">
      <selection activeCell="K5" sqref="K5"/>
    </sheetView>
  </sheetViews>
  <sheetFormatPr defaultRowHeight="12.75" x14ac:dyDescent="0.2"/>
  <cols>
    <col min="1" max="1" width="3.85546875" style="81" customWidth="1"/>
    <col min="2" max="2" width="0.5703125" style="78" customWidth="1"/>
    <col min="3" max="3" width="45.7109375" style="78" customWidth="1"/>
    <col min="4" max="5" width="0.5703125" style="78" customWidth="1"/>
    <col min="6" max="6" width="16.42578125" style="78" customWidth="1"/>
    <col min="7" max="7" width="11.42578125" style="78" customWidth="1"/>
    <col min="8" max="8" width="23.85546875" style="84" customWidth="1"/>
    <col min="9" max="10" width="23.85546875" style="122" customWidth="1"/>
    <col min="11" max="11" width="23.85546875" style="84" customWidth="1"/>
    <col min="12" max="12" width="15.85546875" style="84" customWidth="1"/>
    <col min="13" max="13" width="23.85546875" style="84" customWidth="1"/>
    <col min="14" max="14" width="15.7109375" style="81" customWidth="1"/>
    <col min="15" max="15" width="1.5703125" customWidth="1"/>
  </cols>
  <sheetData>
    <row r="1" spans="1:14" x14ac:dyDescent="0.2">
      <c r="B1" s="140" t="s">
        <v>169</v>
      </c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</row>
    <row r="2" spans="1:14" x14ac:dyDescent="0.2"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</row>
    <row r="3" spans="1:14" ht="16.5" customHeight="1" x14ac:dyDescent="0.2"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</row>
    <row r="4" spans="1:14" ht="15.75" customHeight="1" x14ac:dyDescent="0.2">
      <c r="B4" s="79"/>
      <c r="C4" s="79"/>
      <c r="D4" s="79"/>
      <c r="E4" s="79"/>
      <c r="F4" s="79"/>
      <c r="G4" s="79"/>
      <c r="H4" s="82"/>
      <c r="I4" s="121"/>
      <c r="N4" s="114" t="s">
        <v>141</v>
      </c>
    </row>
    <row r="5" spans="1:14" ht="80.25" customHeight="1" x14ac:dyDescent="0.25">
      <c r="A5" s="93"/>
      <c r="B5" s="139" t="s">
        <v>4</v>
      </c>
      <c r="C5" s="139"/>
      <c r="D5" s="139"/>
      <c r="E5" s="139"/>
      <c r="F5" s="139"/>
      <c r="G5" s="94" t="s">
        <v>6</v>
      </c>
      <c r="H5" s="106" t="s">
        <v>152</v>
      </c>
      <c r="I5" s="123" t="s">
        <v>153</v>
      </c>
      <c r="J5" s="123" t="s">
        <v>168</v>
      </c>
      <c r="K5" s="108" t="s">
        <v>166</v>
      </c>
      <c r="L5" s="119" t="s">
        <v>162</v>
      </c>
      <c r="M5" s="108" t="s">
        <v>167</v>
      </c>
      <c r="N5" s="111" t="s">
        <v>163</v>
      </c>
    </row>
    <row r="6" spans="1:14" s="87" customFormat="1" ht="15" customHeight="1" x14ac:dyDescent="0.2">
      <c r="A6" s="95">
        <v>1</v>
      </c>
      <c r="B6" s="141" t="s">
        <v>135</v>
      </c>
      <c r="C6" s="141"/>
      <c r="D6" s="141"/>
      <c r="E6" s="141"/>
      <c r="F6" s="141"/>
      <c r="G6" s="96" t="s">
        <v>136</v>
      </c>
      <c r="H6" s="107" t="s">
        <v>137</v>
      </c>
      <c r="I6" s="124" t="s">
        <v>138</v>
      </c>
      <c r="J6" s="124" t="s">
        <v>139</v>
      </c>
      <c r="K6" s="109" t="s">
        <v>154</v>
      </c>
      <c r="L6" s="120" t="s">
        <v>155</v>
      </c>
      <c r="M6" s="109" t="s">
        <v>156</v>
      </c>
      <c r="N6" s="112" t="s">
        <v>161</v>
      </c>
    </row>
    <row r="7" spans="1:14" s="86" customFormat="1" ht="26.45" customHeight="1" x14ac:dyDescent="0.2">
      <c r="A7" s="130" t="s">
        <v>140</v>
      </c>
      <c r="B7" s="132" t="s">
        <v>45</v>
      </c>
      <c r="C7" s="132"/>
      <c r="D7" s="132"/>
      <c r="E7" s="132"/>
      <c r="F7" s="132"/>
      <c r="G7" s="89" t="s">
        <v>46</v>
      </c>
      <c r="H7" s="88">
        <f>SUM(H8:H14)</f>
        <v>1528687949.1199999</v>
      </c>
      <c r="I7" s="88">
        <v>1806745637.49</v>
      </c>
      <c r="J7" s="88">
        <v>1504756998.28</v>
      </c>
      <c r="K7" s="88">
        <f>H7-J7</f>
        <v>23930950.839999914</v>
      </c>
      <c r="L7" s="88">
        <f>J7/H7*100</f>
        <v>98.43454310909064</v>
      </c>
      <c r="M7" s="88">
        <f>I7-J7</f>
        <v>301988639.21000004</v>
      </c>
      <c r="N7" s="115">
        <f>J7/I7*100</f>
        <v>83.285492271644046</v>
      </c>
    </row>
    <row r="8" spans="1:14" s="86" customFormat="1" ht="42.75" customHeight="1" x14ac:dyDescent="0.2">
      <c r="A8" s="130"/>
      <c r="B8" s="131" t="s">
        <v>47</v>
      </c>
      <c r="C8" s="131"/>
      <c r="D8" s="131"/>
      <c r="E8" s="131"/>
      <c r="F8" s="131"/>
      <c r="G8" s="85" t="s">
        <v>48</v>
      </c>
      <c r="H8" s="83">
        <v>4516337.74</v>
      </c>
      <c r="I8" s="83">
        <v>5691966.2199999997</v>
      </c>
      <c r="J8" s="83">
        <v>5420056.5</v>
      </c>
      <c r="K8" s="88">
        <f t="shared" ref="K8:K59" si="0">H8-J8</f>
        <v>-903718.75999999978</v>
      </c>
      <c r="L8" s="88">
        <f t="shared" ref="L8:L60" si="1">J8/H8*100</f>
        <v>120.00999066115014</v>
      </c>
      <c r="M8" s="88">
        <f t="shared" ref="M8:M60" si="2">I8-J8</f>
        <v>271909.71999999974</v>
      </c>
      <c r="N8" s="115">
        <f t="shared" ref="N8:N60" si="3">J8/I8*100</f>
        <v>95.222921052402171</v>
      </c>
    </row>
    <row r="9" spans="1:14" s="86" customFormat="1" ht="55.15" customHeight="1" x14ac:dyDescent="0.2">
      <c r="A9" s="130"/>
      <c r="B9" s="131" t="s">
        <v>49</v>
      </c>
      <c r="C9" s="131"/>
      <c r="D9" s="131"/>
      <c r="E9" s="131"/>
      <c r="F9" s="131"/>
      <c r="G9" s="85" t="s">
        <v>50</v>
      </c>
      <c r="H9" s="83">
        <v>20539570</v>
      </c>
      <c r="I9" s="83">
        <v>21712129.260000002</v>
      </c>
      <c r="J9" s="83">
        <v>21418259.82</v>
      </c>
      <c r="K9" s="88">
        <f t="shared" si="0"/>
        <v>-878689.8200000003</v>
      </c>
      <c r="L9" s="88">
        <f t="shared" si="1"/>
        <v>104.2780341555349</v>
      </c>
      <c r="M9" s="88">
        <f t="shared" si="2"/>
        <v>293869.44000000134</v>
      </c>
      <c r="N9" s="115">
        <f t="shared" si="3"/>
        <v>98.646519480052135</v>
      </c>
    </row>
    <row r="10" spans="1:14" s="86" customFormat="1" ht="55.15" customHeight="1" x14ac:dyDescent="0.2">
      <c r="A10" s="130"/>
      <c r="B10" s="131" t="s">
        <v>51</v>
      </c>
      <c r="C10" s="131"/>
      <c r="D10" s="131"/>
      <c r="E10" s="131"/>
      <c r="F10" s="131"/>
      <c r="G10" s="85" t="s">
        <v>52</v>
      </c>
      <c r="H10" s="83">
        <v>468553552.14999998</v>
      </c>
      <c r="I10" s="83">
        <v>484633295.55000001</v>
      </c>
      <c r="J10" s="83">
        <v>476355579.81</v>
      </c>
      <c r="K10" s="88">
        <f t="shared" si="0"/>
        <v>-7802027.6600000262</v>
      </c>
      <c r="L10" s="88">
        <f t="shared" si="1"/>
        <v>101.6651304048811</v>
      </c>
      <c r="M10" s="88">
        <f t="shared" si="2"/>
        <v>8277715.7400000095</v>
      </c>
      <c r="N10" s="115">
        <f t="shared" si="3"/>
        <v>98.291963054126157</v>
      </c>
    </row>
    <row r="11" spans="1:14" s="86" customFormat="1" ht="55.15" customHeight="1" x14ac:dyDescent="0.2">
      <c r="A11" s="130"/>
      <c r="B11" s="131" t="s">
        <v>53</v>
      </c>
      <c r="C11" s="131"/>
      <c r="D11" s="131"/>
      <c r="E11" s="131"/>
      <c r="F11" s="131"/>
      <c r="G11" s="85" t="s">
        <v>54</v>
      </c>
      <c r="H11" s="83">
        <v>78861475.459999993</v>
      </c>
      <c r="I11" s="83">
        <v>79849482.689999998</v>
      </c>
      <c r="J11" s="83">
        <v>74671457.180000007</v>
      </c>
      <c r="K11" s="88">
        <f t="shared" si="0"/>
        <v>4190018.2799999863</v>
      </c>
      <c r="L11" s="88">
        <f t="shared" si="1"/>
        <v>94.686862938387137</v>
      </c>
      <c r="M11" s="88">
        <f t="shared" si="2"/>
        <v>5178025.5099999905</v>
      </c>
      <c r="N11" s="115">
        <f t="shared" si="3"/>
        <v>93.515267305985361</v>
      </c>
    </row>
    <row r="12" spans="1:14" s="86" customFormat="1" ht="15.75" x14ac:dyDescent="0.2">
      <c r="A12" s="130"/>
      <c r="B12" s="131" t="s">
        <v>157</v>
      </c>
      <c r="C12" s="131"/>
      <c r="D12" s="131"/>
      <c r="E12" s="131"/>
      <c r="F12" s="131"/>
      <c r="G12" s="85" t="s">
        <v>158</v>
      </c>
      <c r="H12" s="83">
        <v>20000000</v>
      </c>
      <c r="I12" s="83">
        <v>20000000</v>
      </c>
      <c r="J12" s="83">
        <v>19993127.789999999</v>
      </c>
      <c r="K12" s="88">
        <f t="shared" si="0"/>
        <v>6872.2100000008941</v>
      </c>
      <c r="L12" s="88">
        <f t="shared" si="1"/>
        <v>99.965638949999985</v>
      </c>
      <c r="M12" s="88">
        <f t="shared" si="2"/>
        <v>6872.2100000008941</v>
      </c>
      <c r="N12" s="115">
        <f t="shared" si="3"/>
        <v>99.965638949999985</v>
      </c>
    </row>
    <row r="13" spans="1:14" s="86" customFormat="1" ht="24" customHeight="1" x14ac:dyDescent="0.2">
      <c r="A13" s="130"/>
      <c r="B13" s="133" t="s">
        <v>146</v>
      </c>
      <c r="C13" s="134"/>
      <c r="D13" s="134"/>
      <c r="E13" s="134"/>
      <c r="F13" s="135"/>
      <c r="G13" s="85" t="s">
        <v>147</v>
      </c>
      <c r="H13" s="83">
        <v>5000000</v>
      </c>
      <c r="I13" s="83">
        <v>5000000</v>
      </c>
      <c r="J13" s="83">
        <v>0</v>
      </c>
      <c r="K13" s="88">
        <f t="shared" si="0"/>
        <v>5000000</v>
      </c>
      <c r="L13" s="88">
        <f t="shared" si="1"/>
        <v>0</v>
      </c>
      <c r="M13" s="88">
        <f t="shared" si="2"/>
        <v>5000000</v>
      </c>
      <c r="N13" s="115">
        <f t="shared" si="3"/>
        <v>0</v>
      </c>
    </row>
    <row r="14" spans="1:14" s="86" customFormat="1" ht="22.9" customHeight="1" x14ac:dyDescent="0.2">
      <c r="A14" s="130"/>
      <c r="B14" s="131" t="s">
        <v>55</v>
      </c>
      <c r="C14" s="131"/>
      <c r="D14" s="131"/>
      <c r="E14" s="131"/>
      <c r="F14" s="131"/>
      <c r="G14" s="85" t="s">
        <v>56</v>
      </c>
      <c r="H14" s="83">
        <v>931217013.76999998</v>
      </c>
      <c r="I14" s="83">
        <v>1189858763.77</v>
      </c>
      <c r="J14" s="83">
        <v>906898517.17999995</v>
      </c>
      <c r="K14" s="88">
        <f t="shared" si="0"/>
        <v>24318496.590000033</v>
      </c>
      <c r="L14" s="88">
        <f t="shared" si="1"/>
        <v>97.38852531360574</v>
      </c>
      <c r="M14" s="88">
        <f t="shared" si="2"/>
        <v>282960246.59000003</v>
      </c>
      <c r="N14" s="115">
        <f t="shared" si="3"/>
        <v>76.219005548737869</v>
      </c>
    </row>
    <row r="15" spans="1:14" s="86" customFormat="1" ht="27.2" customHeight="1" x14ac:dyDescent="0.2">
      <c r="A15" s="97">
        <v>2</v>
      </c>
      <c r="B15" s="132" t="s">
        <v>57</v>
      </c>
      <c r="C15" s="132"/>
      <c r="D15" s="132"/>
      <c r="E15" s="132"/>
      <c r="F15" s="132"/>
      <c r="G15" s="89" t="s">
        <v>58</v>
      </c>
      <c r="H15" s="92">
        <f>H16+H17</f>
        <v>11877370</v>
      </c>
      <c r="I15" s="92">
        <v>11877370</v>
      </c>
      <c r="J15" s="92">
        <v>11719266.93</v>
      </c>
      <c r="K15" s="88">
        <f t="shared" si="0"/>
        <v>158103.0700000003</v>
      </c>
      <c r="L15" s="88">
        <f t="shared" si="1"/>
        <v>98.668871391562277</v>
      </c>
      <c r="M15" s="88">
        <f t="shared" si="2"/>
        <v>158103.0700000003</v>
      </c>
      <c r="N15" s="115">
        <f t="shared" si="3"/>
        <v>98.668871391562277</v>
      </c>
    </row>
    <row r="16" spans="1:14" s="86" customFormat="1" ht="27.2" customHeight="1" x14ac:dyDescent="0.2">
      <c r="A16" s="97"/>
      <c r="B16" s="136" t="s">
        <v>142</v>
      </c>
      <c r="C16" s="137"/>
      <c r="D16" s="137"/>
      <c r="E16" s="137"/>
      <c r="F16" s="138"/>
      <c r="G16" s="101" t="s">
        <v>143</v>
      </c>
      <c r="H16" s="83">
        <v>11812370</v>
      </c>
      <c r="I16" s="83">
        <v>11812370</v>
      </c>
      <c r="J16" s="83">
        <v>11719266.93</v>
      </c>
      <c r="K16" s="88">
        <f t="shared" si="0"/>
        <v>93103.070000000298</v>
      </c>
      <c r="L16" s="88">
        <f t="shared" si="1"/>
        <v>99.211817188252652</v>
      </c>
      <c r="M16" s="88">
        <f t="shared" si="2"/>
        <v>93103.070000000298</v>
      </c>
      <c r="N16" s="115">
        <f t="shared" si="3"/>
        <v>99.211817188252652</v>
      </c>
    </row>
    <row r="17" spans="1:14" s="86" customFormat="1" ht="21.75" customHeight="1" x14ac:dyDescent="0.2">
      <c r="A17" s="97"/>
      <c r="B17" s="136" t="s">
        <v>165</v>
      </c>
      <c r="C17" s="137"/>
      <c r="D17" s="137"/>
      <c r="E17" s="137"/>
      <c r="F17" s="138"/>
      <c r="G17" s="101" t="s">
        <v>164</v>
      </c>
      <c r="H17" s="83">
        <v>65000</v>
      </c>
      <c r="I17" s="83">
        <v>65000</v>
      </c>
      <c r="J17" s="83">
        <v>0</v>
      </c>
      <c r="K17" s="88">
        <f t="shared" si="0"/>
        <v>65000</v>
      </c>
      <c r="L17" s="88"/>
      <c r="M17" s="88"/>
      <c r="N17" s="115"/>
    </row>
    <row r="18" spans="1:14" s="86" customFormat="1" ht="38.25" customHeight="1" x14ac:dyDescent="0.2">
      <c r="A18" s="97">
        <v>3</v>
      </c>
      <c r="B18" s="132" t="s">
        <v>59</v>
      </c>
      <c r="C18" s="132"/>
      <c r="D18" s="132"/>
      <c r="E18" s="132"/>
      <c r="F18" s="132"/>
      <c r="G18" s="89" t="s">
        <v>60</v>
      </c>
      <c r="H18" s="92">
        <f>H19+H20+H21</f>
        <v>164554777.84</v>
      </c>
      <c r="I18" s="92">
        <v>164554777.84</v>
      </c>
      <c r="J18" s="92">
        <v>155706112.33000001</v>
      </c>
      <c r="K18" s="88">
        <f t="shared" si="0"/>
        <v>8848665.5099999905</v>
      </c>
      <c r="L18" s="88">
        <f t="shared" si="1"/>
        <v>94.622662662153928</v>
      </c>
      <c r="M18" s="88">
        <f t="shared" si="2"/>
        <v>8848665.5099999905</v>
      </c>
      <c r="N18" s="115">
        <f t="shared" si="3"/>
        <v>94.622662662153928</v>
      </c>
    </row>
    <row r="19" spans="1:14" s="86" customFormat="1" ht="46.5" customHeight="1" x14ac:dyDescent="0.2">
      <c r="A19" s="129"/>
      <c r="B19" s="131" t="s">
        <v>61</v>
      </c>
      <c r="C19" s="131"/>
      <c r="D19" s="131"/>
      <c r="E19" s="131"/>
      <c r="F19" s="131"/>
      <c r="G19" s="85" t="s">
        <v>62</v>
      </c>
      <c r="H19" s="83">
        <v>1785910</v>
      </c>
      <c r="I19" s="83">
        <v>1785910</v>
      </c>
      <c r="J19" s="83">
        <v>1718121.84</v>
      </c>
      <c r="K19" s="88">
        <f t="shared" si="0"/>
        <v>67788.159999999916</v>
      </c>
      <c r="L19" s="88">
        <f t="shared" si="1"/>
        <v>96.204279051016016</v>
      </c>
      <c r="M19" s="88">
        <f t="shared" si="2"/>
        <v>67788.159999999916</v>
      </c>
      <c r="N19" s="115">
        <f t="shared" si="3"/>
        <v>96.204279051016016</v>
      </c>
    </row>
    <row r="20" spans="1:14" s="86" customFormat="1" ht="46.5" customHeight="1" x14ac:dyDescent="0.2">
      <c r="A20" s="129"/>
      <c r="B20" s="133" t="s">
        <v>144</v>
      </c>
      <c r="C20" s="134"/>
      <c r="D20" s="134"/>
      <c r="E20" s="134"/>
      <c r="F20" s="135"/>
      <c r="G20" s="85" t="s">
        <v>145</v>
      </c>
      <c r="H20" s="83">
        <v>38998562.32</v>
      </c>
      <c r="I20" s="83">
        <v>38998562.32</v>
      </c>
      <c r="J20" s="83">
        <v>38409302.270000003</v>
      </c>
      <c r="K20" s="88">
        <f t="shared" si="0"/>
        <v>589260.04999999702</v>
      </c>
      <c r="L20" s="88">
        <f t="shared" si="1"/>
        <v>98.489021094765334</v>
      </c>
      <c r="M20" s="88">
        <f t="shared" si="2"/>
        <v>589260.04999999702</v>
      </c>
      <c r="N20" s="115">
        <f t="shared" si="3"/>
        <v>98.489021094765334</v>
      </c>
    </row>
    <row r="21" spans="1:14" s="86" customFormat="1" ht="46.5" customHeight="1" x14ac:dyDescent="0.2">
      <c r="A21" s="129"/>
      <c r="B21" s="131" t="s">
        <v>63</v>
      </c>
      <c r="C21" s="131"/>
      <c r="D21" s="131"/>
      <c r="E21" s="131"/>
      <c r="F21" s="131"/>
      <c r="G21" s="85" t="s">
        <v>64</v>
      </c>
      <c r="H21" s="83">
        <v>123770305.52</v>
      </c>
      <c r="I21" s="83">
        <v>123770305.52</v>
      </c>
      <c r="J21" s="83">
        <v>115578688.22</v>
      </c>
      <c r="K21" s="88">
        <f t="shared" si="0"/>
        <v>8191617.299999997</v>
      </c>
      <c r="L21" s="88">
        <f t="shared" si="1"/>
        <v>93.381597253408799</v>
      </c>
      <c r="M21" s="88">
        <f t="shared" si="2"/>
        <v>8191617.299999997</v>
      </c>
      <c r="N21" s="115">
        <f t="shared" si="3"/>
        <v>93.381597253408799</v>
      </c>
    </row>
    <row r="22" spans="1:14" s="86" customFormat="1" ht="37.35" customHeight="1" x14ac:dyDescent="0.2">
      <c r="A22" s="97">
        <v>4</v>
      </c>
      <c r="B22" s="132" t="s">
        <v>65</v>
      </c>
      <c r="C22" s="132"/>
      <c r="D22" s="132"/>
      <c r="E22" s="132"/>
      <c r="F22" s="132"/>
      <c r="G22" s="89" t="s">
        <v>66</v>
      </c>
      <c r="H22" s="88">
        <f>SUM(H23:H27)</f>
        <v>1257396176.01</v>
      </c>
      <c r="I22" s="88">
        <v>1257396176.01</v>
      </c>
      <c r="J22" s="88">
        <v>1199365891.8299999</v>
      </c>
      <c r="K22" s="88">
        <f t="shared" si="0"/>
        <v>58030284.180000067</v>
      </c>
      <c r="L22" s="88">
        <f t="shared" si="1"/>
        <v>95.384884630065983</v>
      </c>
      <c r="M22" s="88">
        <f t="shared" si="2"/>
        <v>58030284.180000067</v>
      </c>
      <c r="N22" s="115">
        <f t="shared" si="3"/>
        <v>95.384884630065983</v>
      </c>
    </row>
    <row r="23" spans="1:14" s="86" customFormat="1" ht="22.9" customHeight="1" x14ac:dyDescent="0.2">
      <c r="A23" s="129"/>
      <c r="B23" s="131" t="s">
        <v>67</v>
      </c>
      <c r="C23" s="131"/>
      <c r="D23" s="131"/>
      <c r="E23" s="131"/>
      <c r="F23" s="131"/>
      <c r="G23" s="85" t="s">
        <v>68</v>
      </c>
      <c r="H23" s="83">
        <v>9726000</v>
      </c>
      <c r="I23" s="83">
        <v>9726000</v>
      </c>
      <c r="J23" s="83">
        <v>4974179.16</v>
      </c>
      <c r="K23" s="88">
        <f t="shared" si="0"/>
        <v>4751820.84</v>
      </c>
      <c r="L23" s="88">
        <f t="shared" si="1"/>
        <v>51.143112893275756</v>
      </c>
      <c r="M23" s="88">
        <f t="shared" si="2"/>
        <v>4751820.84</v>
      </c>
      <c r="N23" s="115">
        <f t="shared" si="3"/>
        <v>51.143112893275756</v>
      </c>
    </row>
    <row r="24" spans="1:14" s="86" customFormat="1" ht="22.9" customHeight="1" x14ac:dyDescent="0.2">
      <c r="A24" s="129"/>
      <c r="B24" s="131" t="s">
        <v>69</v>
      </c>
      <c r="C24" s="131"/>
      <c r="D24" s="131"/>
      <c r="E24" s="131"/>
      <c r="F24" s="131"/>
      <c r="G24" s="85" t="s">
        <v>70</v>
      </c>
      <c r="H24" s="83">
        <v>317419573</v>
      </c>
      <c r="I24" s="83">
        <v>317419573</v>
      </c>
      <c r="J24" s="83">
        <v>280989254</v>
      </c>
      <c r="K24" s="88">
        <f t="shared" si="0"/>
        <v>36430319</v>
      </c>
      <c r="L24" s="88">
        <f t="shared" si="1"/>
        <v>88.522976495844503</v>
      </c>
      <c r="M24" s="88">
        <f t="shared" si="2"/>
        <v>36430319</v>
      </c>
      <c r="N24" s="115">
        <f t="shared" si="3"/>
        <v>88.522976495844503</v>
      </c>
    </row>
    <row r="25" spans="1:14" s="86" customFormat="1" ht="22.9" customHeight="1" x14ac:dyDescent="0.2">
      <c r="A25" s="129"/>
      <c r="B25" s="131" t="s">
        <v>71</v>
      </c>
      <c r="C25" s="131"/>
      <c r="D25" s="131"/>
      <c r="E25" s="131"/>
      <c r="F25" s="131"/>
      <c r="G25" s="85" t="s">
        <v>72</v>
      </c>
      <c r="H25" s="83">
        <v>891878203.00999999</v>
      </c>
      <c r="I25" s="83">
        <v>891878203.00999999</v>
      </c>
      <c r="J25" s="83">
        <v>876726939.74000001</v>
      </c>
      <c r="K25" s="88">
        <f t="shared" si="0"/>
        <v>15151263.269999981</v>
      </c>
      <c r="L25" s="88">
        <f t="shared" si="1"/>
        <v>98.301195923516687</v>
      </c>
      <c r="M25" s="88">
        <f t="shared" si="2"/>
        <v>15151263.269999981</v>
      </c>
      <c r="N25" s="115">
        <f t="shared" si="3"/>
        <v>98.301195923516687</v>
      </c>
    </row>
    <row r="26" spans="1:14" s="86" customFormat="1" ht="22.9" customHeight="1" x14ac:dyDescent="0.2">
      <c r="A26" s="129"/>
      <c r="B26" s="131" t="s">
        <v>73</v>
      </c>
      <c r="C26" s="131"/>
      <c r="D26" s="131"/>
      <c r="E26" s="131"/>
      <c r="F26" s="131"/>
      <c r="G26" s="85" t="s">
        <v>74</v>
      </c>
      <c r="H26" s="83">
        <v>20585000</v>
      </c>
      <c r="I26" s="83">
        <v>20585000</v>
      </c>
      <c r="J26" s="83">
        <v>19124230.550000001</v>
      </c>
      <c r="K26" s="88">
        <f t="shared" si="0"/>
        <v>1460769.4499999993</v>
      </c>
      <c r="L26" s="88">
        <f t="shared" si="1"/>
        <v>92.90371897012389</v>
      </c>
      <c r="M26" s="88">
        <f t="shared" si="2"/>
        <v>1460769.4499999993</v>
      </c>
      <c r="N26" s="115">
        <f t="shared" si="3"/>
        <v>92.90371897012389</v>
      </c>
    </row>
    <row r="27" spans="1:14" s="86" customFormat="1" ht="22.9" customHeight="1" x14ac:dyDescent="0.2">
      <c r="A27" s="129"/>
      <c r="B27" s="131" t="s">
        <v>75</v>
      </c>
      <c r="C27" s="131"/>
      <c r="D27" s="131"/>
      <c r="E27" s="131"/>
      <c r="F27" s="131"/>
      <c r="G27" s="85" t="s">
        <v>76</v>
      </c>
      <c r="H27" s="83">
        <v>17787400</v>
      </c>
      <c r="I27" s="83">
        <v>17787400</v>
      </c>
      <c r="J27" s="83">
        <v>17551288.379999999</v>
      </c>
      <c r="K27" s="88">
        <f t="shared" si="0"/>
        <v>236111.62000000104</v>
      </c>
      <c r="L27" s="88">
        <f t="shared" si="1"/>
        <v>98.672590597838919</v>
      </c>
      <c r="M27" s="88">
        <f t="shared" si="2"/>
        <v>236111.62000000104</v>
      </c>
      <c r="N27" s="115">
        <f t="shared" si="3"/>
        <v>98.672590597838919</v>
      </c>
    </row>
    <row r="28" spans="1:14" s="86" customFormat="1" ht="27.95" customHeight="1" x14ac:dyDescent="0.2">
      <c r="A28" s="97">
        <v>5</v>
      </c>
      <c r="B28" s="132" t="s">
        <v>77</v>
      </c>
      <c r="C28" s="132"/>
      <c r="D28" s="132"/>
      <c r="E28" s="132"/>
      <c r="F28" s="132"/>
      <c r="G28" s="89" t="s">
        <v>78</v>
      </c>
      <c r="H28" s="88">
        <f>SUM(H29:H32)</f>
        <v>2886370130.4499998</v>
      </c>
      <c r="I28" s="88">
        <v>2744819740.4499998</v>
      </c>
      <c r="J28" s="88">
        <v>2637576947.6500001</v>
      </c>
      <c r="K28" s="88">
        <f t="shared" si="0"/>
        <v>248793182.79999971</v>
      </c>
      <c r="L28" s="88">
        <f t="shared" si="1"/>
        <v>91.380413060150005</v>
      </c>
      <c r="M28" s="88">
        <f t="shared" si="2"/>
        <v>107242792.79999971</v>
      </c>
      <c r="N28" s="115">
        <f t="shared" si="3"/>
        <v>96.09290215967269</v>
      </c>
    </row>
    <row r="29" spans="1:14" s="86" customFormat="1" ht="24.4" customHeight="1" x14ac:dyDescent="0.2">
      <c r="A29" s="129"/>
      <c r="B29" s="131" t="s">
        <v>79</v>
      </c>
      <c r="C29" s="131"/>
      <c r="D29" s="131"/>
      <c r="E29" s="131"/>
      <c r="F29" s="131"/>
      <c r="G29" s="85" t="s">
        <v>80</v>
      </c>
      <c r="H29" s="83">
        <v>85845393.579999998</v>
      </c>
      <c r="I29" s="83">
        <v>85845393.579999998</v>
      </c>
      <c r="J29" s="83">
        <v>77504800.299999997</v>
      </c>
      <c r="K29" s="88">
        <f t="shared" si="0"/>
        <v>8340593.2800000012</v>
      </c>
      <c r="L29" s="88">
        <f t="shared" si="1"/>
        <v>90.284169094958671</v>
      </c>
      <c r="M29" s="88">
        <f t="shared" si="2"/>
        <v>8340593.2800000012</v>
      </c>
      <c r="N29" s="115">
        <f t="shared" si="3"/>
        <v>90.284169094958671</v>
      </c>
    </row>
    <row r="30" spans="1:14" s="86" customFormat="1" ht="24.4" customHeight="1" x14ac:dyDescent="0.2">
      <c r="A30" s="129"/>
      <c r="B30" s="131" t="s">
        <v>81</v>
      </c>
      <c r="C30" s="131"/>
      <c r="D30" s="131"/>
      <c r="E30" s="131"/>
      <c r="F30" s="131"/>
      <c r="G30" s="85" t="s">
        <v>82</v>
      </c>
      <c r="H30" s="83">
        <v>474979424.19999999</v>
      </c>
      <c r="I30" s="83">
        <v>333429034.19999999</v>
      </c>
      <c r="J30" s="83">
        <v>264654355.33000001</v>
      </c>
      <c r="K30" s="88">
        <f t="shared" si="0"/>
        <v>210325068.86999997</v>
      </c>
      <c r="L30" s="88">
        <f t="shared" si="1"/>
        <v>55.71911999677733</v>
      </c>
      <c r="M30" s="88">
        <f t="shared" si="2"/>
        <v>68774678.869999975</v>
      </c>
      <c r="N30" s="115">
        <f t="shared" si="3"/>
        <v>79.373518255537689</v>
      </c>
    </row>
    <row r="31" spans="1:14" s="86" customFormat="1" ht="24.4" customHeight="1" x14ac:dyDescent="0.2">
      <c r="A31" s="129"/>
      <c r="B31" s="131" t="s">
        <v>83</v>
      </c>
      <c r="C31" s="131"/>
      <c r="D31" s="131"/>
      <c r="E31" s="131"/>
      <c r="F31" s="131"/>
      <c r="G31" s="85" t="s">
        <v>84</v>
      </c>
      <c r="H31" s="83">
        <v>2318092712.6700001</v>
      </c>
      <c r="I31" s="83">
        <v>2318092712.6700001</v>
      </c>
      <c r="J31" s="83">
        <v>2287965192.02</v>
      </c>
      <c r="K31" s="88">
        <f t="shared" si="0"/>
        <v>30127520.650000095</v>
      </c>
      <c r="L31" s="88">
        <f t="shared" si="1"/>
        <v>98.700331505925874</v>
      </c>
      <c r="M31" s="88">
        <f t="shared" si="2"/>
        <v>30127520.650000095</v>
      </c>
      <c r="N31" s="115">
        <f t="shared" si="3"/>
        <v>98.700331505925874</v>
      </c>
    </row>
    <row r="32" spans="1:14" s="86" customFormat="1" ht="24.4" customHeight="1" x14ac:dyDescent="0.2">
      <c r="A32" s="129"/>
      <c r="B32" s="131" t="s">
        <v>85</v>
      </c>
      <c r="C32" s="131"/>
      <c r="D32" s="131"/>
      <c r="E32" s="131"/>
      <c r="F32" s="131"/>
      <c r="G32" s="85" t="s">
        <v>86</v>
      </c>
      <c r="H32" s="83">
        <v>7452600</v>
      </c>
      <c r="I32" s="83">
        <v>7452600</v>
      </c>
      <c r="J32" s="83">
        <v>7452600</v>
      </c>
      <c r="K32" s="88">
        <f t="shared" si="0"/>
        <v>0</v>
      </c>
      <c r="L32" s="88">
        <f t="shared" si="1"/>
        <v>100</v>
      </c>
      <c r="M32" s="88">
        <f t="shared" si="2"/>
        <v>0</v>
      </c>
      <c r="N32" s="115">
        <f t="shared" si="3"/>
        <v>100</v>
      </c>
    </row>
    <row r="33" spans="1:14" s="86" customFormat="1" ht="28.5" customHeight="1" x14ac:dyDescent="0.2">
      <c r="A33" s="97">
        <v>6</v>
      </c>
      <c r="B33" s="142" t="s">
        <v>87</v>
      </c>
      <c r="C33" s="142"/>
      <c r="D33" s="142"/>
      <c r="E33" s="142"/>
      <c r="F33" s="142"/>
      <c r="G33" s="89" t="s">
        <v>88</v>
      </c>
      <c r="H33" s="92">
        <f>H34+H35</f>
        <v>695300449</v>
      </c>
      <c r="I33" s="92">
        <v>377373479</v>
      </c>
      <c r="J33" s="92">
        <v>219486082.44</v>
      </c>
      <c r="K33" s="88">
        <f t="shared" si="0"/>
        <v>475814366.56</v>
      </c>
      <c r="L33" s="88">
        <f t="shared" si="1"/>
        <v>31.567084812856205</v>
      </c>
      <c r="M33" s="88">
        <f t="shared" si="2"/>
        <v>157887396.56</v>
      </c>
      <c r="N33" s="115">
        <f t="shared" si="3"/>
        <v>58.161501709557072</v>
      </c>
    </row>
    <row r="34" spans="1:14" s="86" customFormat="1" ht="25.5" customHeight="1" x14ac:dyDescent="0.2">
      <c r="A34" s="110"/>
      <c r="B34" s="133" t="s">
        <v>159</v>
      </c>
      <c r="C34" s="134"/>
      <c r="D34" s="134"/>
      <c r="E34" s="134"/>
      <c r="F34" s="135"/>
      <c r="G34" s="85" t="s">
        <v>160</v>
      </c>
      <c r="H34" s="83">
        <v>692342580</v>
      </c>
      <c r="I34" s="83">
        <v>374415610</v>
      </c>
      <c r="J34" s="83">
        <v>216658290.5</v>
      </c>
      <c r="K34" s="88">
        <f t="shared" si="0"/>
        <v>475684289.5</v>
      </c>
      <c r="L34" s="88">
        <f t="shared" si="1"/>
        <v>31.293509421304115</v>
      </c>
      <c r="M34" s="88">
        <f t="shared" si="2"/>
        <v>157757319.5</v>
      </c>
      <c r="N34" s="115">
        <f t="shared" si="3"/>
        <v>57.865720529120033</v>
      </c>
    </row>
    <row r="35" spans="1:14" s="86" customFormat="1" ht="25.5" customHeight="1" x14ac:dyDescent="0.2">
      <c r="A35" s="98"/>
      <c r="B35" s="133" t="s">
        <v>89</v>
      </c>
      <c r="C35" s="134"/>
      <c r="D35" s="134"/>
      <c r="E35" s="134"/>
      <c r="F35" s="135"/>
      <c r="G35" s="85" t="s">
        <v>90</v>
      </c>
      <c r="H35" s="83">
        <v>2957869</v>
      </c>
      <c r="I35" s="103">
        <v>2957869</v>
      </c>
      <c r="J35" s="103">
        <v>2827791.94</v>
      </c>
      <c r="K35" s="88">
        <f t="shared" si="0"/>
        <v>130077.06000000006</v>
      </c>
      <c r="L35" s="88">
        <f t="shared" si="1"/>
        <v>95.602338710740739</v>
      </c>
      <c r="M35" s="88">
        <f t="shared" si="2"/>
        <v>130077.06000000006</v>
      </c>
      <c r="N35" s="115">
        <f t="shared" si="3"/>
        <v>95.602338710740739</v>
      </c>
    </row>
    <row r="36" spans="1:14" s="86" customFormat="1" ht="29.25" customHeight="1" x14ac:dyDescent="0.2">
      <c r="A36" s="97">
        <v>7</v>
      </c>
      <c r="B36" s="132" t="s">
        <v>91</v>
      </c>
      <c r="C36" s="132"/>
      <c r="D36" s="132"/>
      <c r="E36" s="132"/>
      <c r="F36" s="132"/>
      <c r="G36" s="89" t="s">
        <v>92</v>
      </c>
      <c r="H36" s="88">
        <f>SUM(H37:H41)</f>
        <v>11825221186.610001</v>
      </c>
      <c r="I36" s="92">
        <v>11820277679.940001</v>
      </c>
      <c r="J36" s="92">
        <v>11311837394.780001</v>
      </c>
      <c r="K36" s="88">
        <f t="shared" si="0"/>
        <v>513383791.82999992</v>
      </c>
      <c r="L36" s="88">
        <f t="shared" si="1"/>
        <v>95.658569224808105</v>
      </c>
      <c r="M36" s="88">
        <f t="shared" si="2"/>
        <v>508440285.15999985</v>
      </c>
      <c r="N36" s="115">
        <f t="shared" si="3"/>
        <v>95.698575795534268</v>
      </c>
    </row>
    <row r="37" spans="1:14" s="86" customFormat="1" ht="22.7" customHeight="1" x14ac:dyDescent="0.2">
      <c r="A37" s="129"/>
      <c r="B37" s="131" t="s">
        <v>93</v>
      </c>
      <c r="C37" s="131"/>
      <c r="D37" s="131"/>
      <c r="E37" s="131"/>
      <c r="F37" s="131"/>
      <c r="G37" s="85" t="s">
        <v>94</v>
      </c>
      <c r="H37" s="83">
        <v>2971552555.1999998</v>
      </c>
      <c r="I37" s="83">
        <v>2971284371.1999998</v>
      </c>
      <c r="J37" s="83">
        <v>2942304203.2399998</v>
      </c>
      <c r="K37" s="88">
        <f t="shared" si="0"/>
        <v>29248351.960000038</v>
      </c>
      <c r="L37" s="88">
        <f t="shared" si="1"/>
        <v>99.015721532206541</v>
      </c>
      <c r="M37" s="88">
        <f t="shared" si="2"/>
        <v>28980167.960000038</v>
      </c>
      <c r="N37" s="115">
        <f t="shared" si="3"/>
        <v>99.024658553691509</v>
      </c>
    </row>
    <row r="38" spans="1:14" s="86" customFormat="1" ht="22.7" customHeight="1" x14ac:dyDescent="0.2">
      <c r="A38" s="129"/>
      <c r="B38" s="131" t="s">
        <v>95</v>
      </c>
      <c r="C38" s="131"/>
      <c r="D38" s="131"/>
      <c r="E38" s="131"/>
      <c r="F38" s="131"/>
      <c r="G38" s="85" t="s">
        <v>96</v>
      </c>
      <c r="H38" s="83">
        <v>8271831067.3000002</v>
      </c>
      <c r="I38" s="83">
        <v>8266913251.3000002</v>
      </c>
      <c r="J38" s="83">
        <v>7801801199.5900002</v>
      </c>
      <c r="K38" s="88">
        <f t="shared" si="0"/>
        <v>470029867.71000004</v>
      </c>
      <c r="L38" s="88">
        <f t="shared" si="1"/>
        <v>94.317704703035943</v>
      </c>
      <c r="M38" s="88">
        <f t="shared" si="2"/>
        <v>465112051.71000004</v>
      </c>
      <c r="N38" s="115">
        <f t="shared" si="3"/>
        <v>94.373812358114932</v>
      </c>
    </row>
    <row r="39" spans="1:14" s="86" customFormat="1" ht="22.7" customHeight="1" x14ac:dyDescent="0.2">
      <c r="A39" s="129"/>
      <c r="B39" s="131" t="s">
        <v>97</v>
      </c>
      <c r="C39" s="131"/>
      <c r="D39" s="131"/>
      <c r="E39" s="131"/>
      <c r="F39" s="131"/>
      <c r="G39" s="85" t="s">
        <v>98</v>
      </c>
      <c r="H39" s="83">
        <v>411372875.16000003</v>
      </c>
      <c r="I39" s="83">
        <v>411372875.16000003</v>
      </c>
      <c r="J39" s="83">
        <v>399497716.36000001</v>
      </c>
      <c r="K39" s="88">
        <f t="shared" si="0"/>
        <v>11875158.800000012</v>
      </c>
      <c r="L39" s="88">
        <f t="shared" si="1"/>
        <v>97.113285897768236</v>
      </c>
      <c r="M39" s="88">
        <f t="shared" si="2"/>
        <v>11875158.800000012</v>
      </c>
      <c r="N39" s="115">
        <f t="shared" si="3"/>
        <v>97.113285897768236</v>
      </c>
    </row>
    <row r="40" spans="1:14" s="86" customFormat="1" ht="22.7" customHeight="1" x14ac:dyDescent="0.2">
      <c r="A40" s="129"/>
      <c r="B40" s="131" t="s">
        <v>99</v>
      </c>
      <c r="C40" s="131"/>
      <c r="D40" s="131"/>
      <c r="E40" s="131"/>
      <c r="F40" s="131"/>
      <c r="G40" s="85" t="s">
        <v>100</v>
      </c>
      <c r="H40" s="83">
        <v>45423098</v>
      </c>
      <c r="I40" s="83">
        <v>45423098</v>
      </c>
      <c r="J40" s="83">
        <v>45321789.18</v>
      </c>
      <c r="K40" s="88">
        <f t="shared" si="0"/>
        <v>101308.8200000003</v>
      </c>
      <c r="L40" s="88">
        <f t="shared" si="1"/>
        <v>99.776966291466948</v>
      </c>
      <c r="M40" s="88">
        <f t="shared" si="2"/>
        <v>101308.8200000003</v>
      </c>
      <c r="N40" s="115">
        <f t="shared" si="3"/>
        <v>99.776966291466948</v>
      </c>
    </row>
    <row r="41" spans="1:14" s="86" customFormat="1" ht="22.7" customHeight="1" x14ac:dyDescent="0.2">
      <c r="A41" s="129"/>
      <c r="B41" s="131" t="s">
        <v>101</v>
      </c>
      <c r="C41" s="131"/>
      <c r="D41" s="131"/>
      <c r="E41" s="131"/>
      <c r="F41" s="131"/>
      <c r="G41" s="85" t="s">
        <v>102</v>
      </c>
      <c r="H41" s="83">
        <v>125041590.95</v>
      </c>
      <c r="I41" s="103">
        <v>125284084.28</v>
      </c>
      <c r="J41" s="103">
        <v>122912486.41</v>
      </c>
      <c r="K41" s="88">
        <f t="shared" si="0"/>
        <v>2129104.5400000066</v>
      </c>
      <c r="L41" s="88">
        <f t="shared" si="1"/>
        <v>98.297282908971169</v>
      </c>
      <c r="M41" s="88">
        <f t="shared" si="2"/>
        <v>2371597.8700000048</v>
      </c>
      <c r="N41" s="115">
        <f t="shared" si="3"/>
        <v>98.107023822196226</v>
      </c>
    </row>
    <row r="42" spans="1:14" s="86" customFormat="1" ht="24.4" customHeight="1" x14ac:dyDescent="0.2">
      <c r="A42" s="99">
        <v>8</v>
      </c>
      <c r="B42" s="132" t="s">
        <v>103</v>
      </c>
      <c r="C42" s="132"/>
      <c r="D42" s="132"/>
      <c r="E42" s="132"/>
      <c r="F42" s="132"/>
      <c r="G42" s="89" t="s">
        <v>104</v>
      </c>
      <c r="H42" s="88">
        <f>SUM(H43:H45)</f>
        <v>438512303.00000006</v>
      </c>
      <c r="I42" s="92">
        <v>518853871.30000001</v>
      </c>
      <c r="J42" s="92">
        <v>437319843.43000001</v>
      </c>
      <c r="K42" s="88">
        <f t="shared" si="0"/>
        <v>1192459.5700000525</v>
      </c>
      <c r="L42" s="88">
        <f t="shared" si="1"/>
        <v>99.72806702073305</v>
      </c>
      <c r="M42" s="88">
        <f t="shared" si="2"/>
        <v>81534027.870000005</v>
      </c>
      <c r="N42" s="115">
        <f t="shared" si="3"/>
        <v>84.285743562881265</v>
      </c>
    </row>
    <row r="43" spans="1:14" s="86" customFormat="1" ht="25.35" customHeight="1" x14ac:dyDescent="0.2">
      <c r="A43" s="98"/>
      <c r="B43" s="131" t="s">
        <v>105</v>
      </c>
      <c r="C43" s="131"/>
      <c r="D43" s="131"/>
      <c r="E43" s="131"/>
      <c r="F43" s="131"/>
      <c r="G43" s="85" t="s">
        <v>106</v>
      </c>
      <c r="H43" s="83">
        <v>381961938.24000001</v>
      </c>
      <c r="I43" s="83">
        <v>461961938.24000001</v>
      </c>
      <c r="J43" s="83">
        <v>381212507.94</v>
      </c>
      <c r="K43" s="88">
        <f t="shared" si="0"/>
        <v>749430.30000001192</v>
      </c>
      <c r="L43" s="88">
        <f t="shared" si="1"/>
        <v>99.803794508046224</v>
      </c>
      <c r="M43" s="88">
        <f t="shared" si="2"/>
        <v>80749430.300000012</v>
      </c>
      <c r="N43" s="115">
        <f t="shared" si="3"/>
        <v>82.520328274740081</v>
      </c>
    </row>
    <row r="44" spans="1:14" s="86" customFormat="1" ht="25.35" customHeight="1" x14ac:dyDescent="0.2">
      <c r="A44" s="98"/>
      <c r="B44" s="131" t="s">
        <v>107</v>
      </c>
      <c r="C44" s="131"/>
      <c r="D44" s="131"/>
      <c r="E44" s="131"/>
      <c r="F44" s="131"/>
      <c r="G44" s="85" t="s">
        <v>108</v>
      </c>
      <c r="H44" s="83">
        <v>10247191.66</v>
      </c>
      <c r="I44" s="83">
        <v>10247191.66</v>
      </c>
      <c r="J44" s="83">
        <v>10247131.66</v>
      </c>
      <c r="K44" s="88">
        <f t="shared" si="0"/>
        <v>60</v>
      </c>
      <c r="L44" s="88">
        <f t="shared" si="1"/>
        <v>99.999414473721288</v>
      </c>
      <c r="M44" s="88">
        <f t="shared" si="2"/>
        <v>60</v>
      </c>
      <c r="N44" s="115">
        <f t="shared" si="3"/>
        <v>99.999414473721288</v>
      </c>
    </row>
    <row r="45" spans="1:14" s="86" customFormat="1" ht="25.35" customHeight="1" x14ac:dyDescent="0.2">
      <c r="A45" s="98"/>
      <c r="B45" s="131" t="s">
        <v>109</v>
      </c>
      <c r="C45" s="131"/>
      <c r="D45" s="131"/>
      <c r="E45" s="131"/>
      <c r="F45" s="131"/>
      <c r="G45" s="85" t="s">
        <v>110</v>
      </c>
      <c r="H45" s="83">
        <v>46303173.100000001</v>
      </c>
      <c r="I45" s="83">
        <v>46644741.399999999</v>
      </c>
      <c r="J45" s="83">
        <v>45860203.829999998</v>
      </c>
      <c r="K45" s="88">
        <f t="shared" si="0"/>
        <v>442969.27000000328</v>
      </c>
      <c r="L45" s="88">
        <f t="shared" si="1"/>
        <v>99.043328479792663</v>
      </c>
      <c r="M45" s="88">
        <f t="shared" si="2"/>
        <v>784537.5700000003</v>
      </c>
      <c r="N45" s="115">
        <f t="shared" si="3"/>
        <v>98.318057842207267</v>
      </c>
    </row>
    <row r="46" spans="1:14" s="86" customFormat="1" ht="27" customHeight="1" x14ac:dyDescent="0.2">
      <c r="A46" s="97">
        <v>10</v>
      </c>
      <c r="B46" s="132" t="s">
        <v>111</v>
      </c>
      <c r="C46" s="132"/>
      <c r="D46" s="132"/>
      <c r="E46" s="132"/>
      <c r="F46" s="132"/>
      <c r="G46" s="89" t="s">
        <v>112</v>
      </c>
      <c r="H46" s="116">
        <f>H47+H48+H49</f>
        <v>237913436.18000001</v>
      </c>
      <c r="I46" s="88">
        <v>237913436.18000001</v>
      </c>
      <c r="J46" s="88">
        <v>232809575.53999999</v>
      </c>
      <c r="K46" s="88">
        <f t="shared" si="0"/>
        <v>5103860.6400000155</v>
      </c>
      <c r="L46" s="88">
        <f t="shared" si="1"/>
        <v>97.854740479584109</v>
      </c>
      <c r="M46" s="88">
        <f t="shared" si="2"/>
        <v>5103860.6400000155</v>
      </c>
      <c r="N46" s="115">
        <f t="shared" si="3"/>
        <v>97.854740479584109</v>
      </c>
    </row>
    <row r="47" spans="1:14" s="86" customFormat="1" ht="24.4" customHeight="1" x14ac:dyDescent="0.2">
      <c r="A47" s="129"/>
      <c r="B47" s="131" t="s">
        <v>113</v>
      </c>
      <c r="C47" s="131"/>
      <c r="D47" s="131"/>
      <c r="E47" s="131"/>
      <c r="F47" s="131"/>
      <c r="G47" s="85" t="s">
        <v>114</v>
      </c>
      <c r="H47" s="117">
        <v>13414200</v>
      </c>
      <c r="I47" s="83">
        <v>13414200</v>
      </c>
      <c r="J47" s="83">
        <v>13366000.52</v>
      </c>
      <c r="K47" s="88">
        <f t="shared" si="0"/>
        <v>48199.480000000447</v>
      </c>
      <c r="L47" s="88">
        <f t="shared" si="1"/>
        <v>99.640683156654887</v>
      </c>
      <c r="M47" s="88">
        <f t="shared" si="2"/>
        <v>48199.480000000447</v>
      </c>
      <c r="N47" s="115">
        <f t="shared" si="3"/>
        <v>99.640683156654887</v>
      </c>
    </row>
    <row r="48" spans="1:14" s="86" customFormat="1" ht="24.4" customHeight="1" x14ac:dyDescent="0.2">
      <c r="A48" s="129"/>
      <c r="B48" s="131" t="s">
        <v>115</v>
      </c>
      <c r="C48" s="131"/>
      <c r="D48" s="131"/>
      <c r="E48" s="131"/>
      <c r="F48" s="131"/>
      <c r="G48" s="85" t="s">
        <v>116</v>
      </c>
      <c r="H48" s="118">
        <v>194325000</v>
      </c>
      <c r="I48" s="83">
        <v>194325000</v>
      </c>
      <c r="J48" s="83">
        <v>189552325.94</v>
      </c>
      <c r="K48" s="88">
        <f t="shared" si="0"/>
        <v>4772674.0600000024</v>
      </c>
      <c r="L48" s="88">
        <f t="shared" si="1"/>
        <v>97.543973209828891</v>
      </c>
      <c r="M48" s="88">
        <f t="shared" si="2"/>
        <v>4772674.0600000024</v>
      </c>
      <c r="N48" s="115">
        <f t="shared" si="3"/>
        <v>97.543973209828891</v>
      </c>
    </row>
    <row r="49" spans="1:14" s="86" customFormat="1" ht="24.4" customHeight="1" x14ac:dyDescent="0.2">
      <c r="A49" s="129"/>
      <c r="B49" s="131" t="s">
        <v>117</v>
      </c>
      <c r="C49" s="131"/>
      <c r="D49" s="131"/>
      <c r="E49" s="131"/>
      <c r="F49" s="131"/>
      <c r="G49" s="85" t="s">
        <v>118</v>
      </c>
      <c r="H49" s="118">
        <v>30174236.18</v>
      </c>
      <c r="I49" s="83">
        <v>30174236.18</v>
      </c>
      <c r="J49" s="83">
        <v>29891249.079999998</v>
      </c>
      <c r="K49" s="88">
        <f t="shared" si="0"/>
        <v>282987.10000000149</v>
      </c>
      <c r="L49" s="88">
        <f t="shared" si="1"/>
        <v>99.062156542051696</v>
      </c>
      <c r="M49" s="88">
        <f t="shared" si="2"/>
        <v>282987.10000000149</v>
      </c>
      <c r="N49" s="115">
        <f t="shared" si="3"/>
        <v>99.062156542051696</v>
      </c>
    </row>
    <row r="50" spans="1:14" s="90" customFormat="1" ht="27.2" customHeight="1" x14ac:dyDescent="0.2">
      <c r="A50" s="97">
        <v>11</v>
      </c>
      <c r="B50" s="132" t="s">
        <v>119</v>
      </c>
      <c r="C50" s="132"/>
      <c r="D50" s="132"/>
      <c r="E50" s="132"/>
      <c r="F50" s="132"/>
      <c r="G50" s="89" t="s">
        <v>120</v>
      </c>
      <c r="H50" s="92">
        <f>H51+H52+H53</f>
        <v>372055410</v>
      </c>
      <c r="I50" s="92">
        <v>372055410</v>
      </c>
      <c r="J50" s="92">
        <v>366605714.37</v>
      </c>
      <c r="K50" s="88">
        <f t="shared" si="0"/>
        <v>5449695.6299999952</v>
      </c>
      <c r="L50" s="88">
        <f t="shared" si="1"/>
        <v>98.535246233887591</v>
      </c>
      <c r="M50" s="88">
        <f t="shared" si="2"/>
        <v>5449695.6299999952</v>
      </c>
      <c r="N50" s="115">
        <f t="shared" si="3"/>
        <v>98.535246233887591</v>
      </c>
    </row>
    <row r="51" spans="1:14" s="86" customFormat="1" ht="22.9" customHeight="1" x14ac:dyDescent="0.2">
      <c r="A51" s="129"/>
      <c r="B51" s="131" t="s">
        <v>121</v>
      </c>
      <c r="C51" s="131"/>
      <c r="D51" s="131"/>
      <c r="E51" s="131"/>
      <c r="F51" s="131"/>
      <c r="G51" s="85" t="s">
        <v>122</v>
      </c>
      <c r="H51" s="103">
        <v>250317860</v>
      </c>
      <c r="I51" s="103">
        <v>250317860</v>
      </c>
      <c r="J51" s="103">
        <v>245276419.63</v>
      </c>
      <c r="K51" s="88">
        <f t="shared" si="0"/>
        <v>5041440.3700000048</v>
      </c>
      <c r="L51" s="88">
        <f t="shared" si="1"/>
        <v>97.985984551801451</v>
      </c>
      <c r="M51" s="88">
        <f t="shared" si="2"/>
        <v>5041440.3700000048</v>
      </c>
      <c r="N51" s="115">
        <f t="shared" si="3"/>
        <v>97.985984551801451</v>
      </c>
    </row>
    <row r="52" spans="1:14" s="86" customFormat="1" ht="22.9" customHeight="1" x14ac:dyDescent="0.2">
      <c r="A52" s="129"/>
      <c r="B52" s="131" t="s">
        <v>123</v>
      </c>
      <c r="C52" s="131"/>
      <c r="D52" s="131"/>
      <c r="E52" s="131"/>
      <c r="F52" s="131"/>
      <c r="G52" s="85" t="s">
        <v>124</v>
      </c>
      <c r="H52" s="83">
        <v>12188750</v>
      </c>
      <c r="I52" s="83">
        <v>12188750</v>
      </c>
      <c r="J52" s="83">
        <v>11782722.41</v>
      </c>
      <c r="K52" s="88">
        <f t="shared" si="0"/>
        <v>406027.58999999985</v>
      </c>
      <c r="L52" s="88">
        <f t="shared" si="1"/>
        <v>96.66883322736129</v>
      </c>
      <c r="M52" s="88">
        <f t="shared" si="2"/>
        <v>406027.58999999985</v>
      </c>
      <c r="N52" s="115">
        <f t="shared" si="3"/>
        <v>96.66883322736129</v>
      </c>
    </row>
    <row r="53" spans="1:14" s="86" customFormat="1" ht="22.9" customHeight="1" x14ac:dyDescent="0.2">
      <c r="A53" s="129"/>
      <c r="B53" s="131" t="s">
        <v>125</v>
      </c>
      <c r="C53" s="131"/>
      <c r="D53" s="131"/>
      <c r="E53" s="131"/>
      <c r="F53" s="131"/>
      <c r="G53" s="85" t="s">
        <v>126</v>
      </c>
      <c r="H53" s="83">
        <v>109548800</v>
      </c>
      <c r="I53" s="83">
        <v>109548800</v>
      </c>
      <c r="J53" s="83">
        <v>109546572.33</v>
      </c>
      <c r="K53" s="88">
        <f t="shared" si="0"/>
        <v>2227.6700000017881</v>
      </c>
      <c r="L53" s="88">
        <f t="shared" si="1"/>
        <v>99.997966504425435</v>
      </c>
      <c r="M53" s="88">
        <f t="shared" si="2"/>
        <v>2227.6700000017881</v>
      </c>
      <c r="N53" s="115">
        <f t="shared" si="3"/>
        <v>99.997966504425435</v>
      </c>
    </row>
    <row r="54" spans="1:14" s="86" customFormat="1" ht="26.45" customHeight="1" x14ac:dyDescent="0.2">
      <c r="A54" s="97">
        <v>12</v>
      </c>
      <c r="B54" s="132" t="s">
        <v>127</v>
      </c>
      <c r="C54" s="132"/>
      <c r="D54" s="132"/>
      <c r="E54" s="132"/>
      <c r="F54" s="132"/>
      <c r="G54" s="89" t="s">
        <v>128</v>
      </c>
      <c r="H54" s="92">
        <f>H55+H56+H57</f>
        <v>60534800</v>
      </c>
      <c r="I54" s="92">
        <v>60534800</v>
      </c>
      <c r="J54" s="92">
        <v>60534785.520000003</v>
      </c>
      <c r="K54" s="88">
        <f t="shared" si="0"/>
        <v>14.479999996721745</v>
      </c>
      <c r="L54" s="88">
        <f t="shared" si="1"/>
        <v>99.999976079874713</v>
      </c>
      <c r="M54" s="88">
        <f t="shared" si="2"/>
        <v>14.479999996721745</v>
      </c>
      <c r="N54" s="115">
        <f t="shared" si="3"/>
        <v>99.999976079874713</v>
      </c>
    </row>
    <row r="55" spans="1:14" s="86" customFormat="1" ht="22.9" customHeight="1" x14ac:dyDescent="0.2">
      <c r="A55" s="129"/>
      <c r="B55" s="131" t="s">
        <v>129</v>
      </c>
      <c r="C55" s="131"/>
      <c r="D55" s="131"/>
      <c r="E55" s="131"/>
      <c r="F55" s="131"/>
      <c r="G55" s="85" t="s">
        <v>130</v>
      </c>
      <c r="H55" s="103">
        <v>25013600</v>
      </c>
      <c r="I55" s="103">
        <v>25013600</v>
      </c>
      <c r="J55" s="103">
        <v>25013599.579999998</v>
      </c>
      <c r="K55" s="88">
        <f t="shared" si="0"/>
        <v>0.42000000178813934</v>
      </c>
      <c r="L55" s="88">
        <f t="shared" si="1"/>
        <v>99.99999832091342</v>
      </c>
      <c r="M55" s="88">
        <f t="shared" si="2"/>
        <v>0.42000000178813934</v>
      </c>
      <c r="N55" s="115">
        <f t="shared" si="3"/>
        <v>99.99999832091342</v>
      </c>
    </row>
    <row r="56" spans="1:14" s="86" customFormat="1" ht="22.9" customHeight="1" x14ac:dyDescent="0.2">
      <c r="A56" s="129"/>
      <c r="B56" s="131" t="s">
        <v>131</v>
      </c>
      <c r="C56" s="131"/>
      <c r="D56" s="131"/>
      <c r="E56" s="131"/>
      <c r="F56" s="131"/>
      <c r="G56" s="85" t="s">
        <v>132</v>
      </c>
      <c r="H56" s="83">
        <v>28329200</v>
      </c>
      <c r="I56" s="83">
        <v>28329200</v>
      </c>
      <c r="J56" s="83">
        <v>28329185.940000001</v>
      </c>
      <c r="K56" s="88">
        <f t="shared" si="0"/>
        <v>14.059999998658895</v>
      </c>
      <c r="L56" s="88">
        <f t="shared" si="1"/>
        <v>99.999950369230334</v>
      </c>
      <c r="M56" s="88">
        <f t="shared" si="2"/>
        <v>14.059999998658895</v>
      </c>
      <c r="N56" s="115">
        <f t="shared" si="3"/>
        <v>99.999950369230334</v>
      </c>
    </row>
    <row r="57" spans="1:14" s="86" customFormat="1" ht="22.9" customHeight="1" x14ac:dyDescent="0.2">
      <c r="A57" s="129"/>
      <c r="B57" s="131" t="s">
        <v>133</v>
      </c>
      <c r="C57" s="131"/>
      <c r="D57" s="131"/>
      <c r="E57" s="131"/>
      <c r="F57" s="131"/>
      <c r="G57" s="85" t="s">
        <v>134</v>
      </c>
      <c r="H57" s="83">
        <v>7192000</v>
      </c>
      <c r="I57" s="83">
        <v>7192000</v>
      </c>
      <c r="J57" s="83">
        <v>7192000</v>
      </c>
      <c r="K57" s="88">
        <f t="shared" si="0"/>
        <v>0</v>
      </c>
      <c r="L57" s="88">
        <f t="shared" si="1"/>
        <v>100</v>
      </c>
      <c r="M57" s="88">
        <f t="shared" si="2"/>
        <v>0</v>
      </c>
      <c r="N57" s="115">
        <f t="shared" si="3"/>
        <v>100</v>
      </c>
    </row>
    <row r="58" spans="1:14" s="86" customFormat="1" ht="45" customHeight="1" x14ac:dyDescent="0.2">
      <c r="A58" s="97">
        <v>13</v>
      </c>
      <c r="B58" s="144" t="s">
        <v>151</v>
      </c>
      <c r="C58" s="145"/>
      <c r="D58" s="145"/>
      <c r="E58" s="145"/>
      <c r="F58" s="146"/>
      <c r="G58" s="105" t="s">
        <v>148</v>
      </c>
      <c r="H58" s="92">
        <f>H59</f>
        <v>10533281.83</v>
      </c>
      <c r="I58" s="92">
        <v>10533281.83</v>
      </c>
      <c r="J58" s="92">
        <v>10496921.17</v>
      </c>
      <c r="K58" s="88">
        <f t="shared" si="0"/>
        <v>36360.660000000149</v>
      </c>
      <c r="L58" s="88">
        <f t="shared" si="1"/>
        <v>99.654802172895046</v>
      </c>
      <c r="M58" s="88">
        <f t="shared" si="2"/>
        <v>36360.660000000149</v>
      </c>
      <c r="N58" s="115">
        <f t="shared" si="3"/>
        <v>99.654802172895046</v>
      </c>
    </row>
    <row r="59" spans="1:14" s="86" customFormat="1" ht="33" customHeight="1" x14ac:dyDescent="0.2">
      <c r="A59" s="102"/>
      <c r="B59" s="133" t="s">
        <v>150</v>
      </c>
      <c r="C59" s="134"/>
      <c r="D59" s="134"/>
      <c r="E59" s="134"/>
      <c r="F59" s="135"/>
      <c r="G59" s="85" t="s">
        <v>149</v>
      </c>
      <c r="H59" s="83">
        <v>10533281.83</v>
      </c>
      <c r="I59" s="83">
        <v>10533281.83</v>
      </c>
      <c r="J59" s="83">
        <v>10496921.17</v>
      </c>
      <c r="K59" s="88">
        <f t="shared" si="0"/>
        <v>36360.660000000149</v>
      </c>
      <c r="L59" s="88">
        <f t="shared" si="1"/>
        <v>99.654802172895046</v>
      </c>
      <c r="M59" s="88">
        <f t="shared" si="2"/>
        <v>36360.660000000149</v>
      </c>
      <c r="N59" s="115">
        <f t="shared" si="3"/>
        <v>99.654802172895046</v>
      </c>
    </row>
    <row r="60" spans="1:14" ht="33" customHeight="1" x14ac:dyDescent="0.25">
      <c r="A60" s="93"/>
      <c r="B60" s="143" t="s">
        <v>40</v>
      </c>
      <c r="C60" s="143"/>
      <c r="D60" s="143"/>
      <c r="E60" s="143"/>
      <c r="F60" s="143"/>
      <c r="G60" s="143"/>
      <c r="H60" s="100">
        <f>H54+H50+H46+H42+H36+H33+H28+H22+H18+H15+H7+H58</f>
        <v>19488957270.040001</v>
      </c>
      <c r="I60" s="125">
        <f>I54+I50+I46+I42+I36+I33+I28+I22+I18+I15+I7+I58</f>
        <v>19382935660.040001</v>
      </c>
      <c r="J60" s="125">
        <f>J54+J50+J46+J42+J36+J33+J28+J22+J18+J15+J7+J58</f>
        <v>18148215534.27</v>
      </c>
      <c r="K60" s="88">
        <f t="shared" ref="K9:K60" si="4">H60-J60</f>
        <v>1340741735.7700005</v>
      </c>
      <c r="L60" s="88">
        <f t="shared" si="1"/>
        <v>93.120505539662219</v>
      </c>
      <c r="M60" s="88">
        <f t="shared" si="2"/>
        <v>1234720125.7700005</v>
      </c>
      <c r="N60" s="115">
        <f t="shared" si="3"/>
        <v>93.629860061314091</v>
      </c>
    </row>
    <row r="61" spans="1:14" ht="15.75" x14ac:dyDescent="0.2">
      <c r="C61" s="80"/>
      <c r="D61" s="80"/>
      <c r="E61" s="80"/>
      <c r="F61" s="80"/>
      <c r="G61" s="80"/>
      <c r="H61" s="104"/>
      <c r="I61" s="126"/>
      <c r="J61" s="127"/>
      <c r="K61" s="113"/>
      <c r="L61" s="113"/>
      <c r="M61" s="113"/>
    </row>
    <row r="62" spans="1:14" ht="27" customHeight="1" x14ac:dyDescent="0.2">
      <c r="C62" s="80"/>
      <c r="D62" s="80"/>
      <c r="E62" s="80"/>
      <c r="F62" s="80"/>
      <c r="G62" s="80"/>
      <c r="H62" s="91"/>
      <c r="I62" s="128"/>
      <c r="J62" s="128"/>
      <c r="K62" s="91"/>
      <c r="L62" s="91"/>
      <c r="M62" s="91"/>
    </row>
  </sheetData>
  <mergeCells count="65">
    <mergeCell ref="B49:F49"/>
    <mergeCell ref="B50:F50"/>
    <mergeCell ref="B56:F56"/>
    <mergeCell ref="B57:F57"/>
    <mergeCell ref="B60:G60"/>
    <mergeCell ref="B51:F51"/>
    <mergeCell ref="B52:F52"/>
    <mergeCell ref="B53:F53"/>
    <mergeCell ref="B54:F54"/>
    <mergeCell ref="B55:F55"/>
    <mergeCell ref="B58:F58"/>
    <mergeCell ref="B59:F59"/>
    <mergeCell ref="B45:F45"/>
    <mergeCell ref="B46:F46"/>
    <mergeCell ref="B47:F47"/>
    <mergeCell ref="B48:F48"/>
    <mergeCell ref="B40:F40"/>
    <mergeCell ref="B41:F41"/>
    <mergeCell ref="B42:F42"/>
    <mergeCell ref="B43:F43"/>
    <mergeCell ref="B44:F44"/>
    <mergeCell ref="B36:F36"/>
    <mergeCell ref="B37:F37"/>
    <mergeCell ref="B38:F38"/>
    <mergeCell ref="B39:F39"/>
    <mergeCell ref="B33:F33"/>
    <mergeCell ref="B29:F29"/>
    <mergeCell ref="B30:F30"/>
    <mergeCell ref="B31:F31"/>
    <mergeCell ref="B32:F32"/>
    <mergeCell ref="B35:F35"/>
    <mergeCell ref="B34:F34"/>
    <mergeCell ref="B24:F24"/>
    <mergeCell ref="B25:F25"/>
    <mergeCell ref="B26:F26"/>
    <mergeCell ref="B27:F27"/>
    <mergeCell ref="B28:F28"/>
    <mergeCell ref="B5:F5"/>
    <mergeCell ref="B1:N3"/>
    <mergeCell ref="B7:F7"/>
    <mergeCell ref="B8:F8"/>
    <mergeCell ref="B6:F6"/>
    <mergeCell ref="B9:F9"/>
    <mergeCell ref="B10:F10"/>
    <mergeCell ref="B11:F11"/>
    <mergeCell ref="B22:F22"/>
    <mergeCell ref="B23:F23"/>
    <mergeCell ref="B13:F13"/>
    <mergeCell ref="B19:F19"/>
    <mergeCell ref="B21:F21"/>
    <mergeCell ref="B14:F14"/>
    <mergeCell ref="B15:F15"/>
    <mergeCell ref="B18:F18"/>
    <mergeCell ref="B16:F16"/>
    <mergeCell ref="B20:F20"/>
    <mergeCell ref="B12:F12"/>
    <mergeCell ref="B17:F17"/>
    <mergeCell ref="A37:A41"/>
    <mergeCell ref="A47:A49"/>
    <mergeCell ref="A51:A53"/>
    <mergeCell ref="A55:A57"/>
    <mergeCell ref="A7:A14"/>
    <mergeCell ref="A19:A21"/>
    <mergeCell ref="A23:A27"/>
    <mergeCell ref="A29:A32"/>
  </mergeCells>
  <pageMargins left="0.23622047244094491" right="0.23622047244094491" top="0.39370078740157483" bottom="0.23622047244094491" header="0.31496062992125984" footer="0.31496062992125984"/>
  <pageSetup paperSize="9" scale="4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25"/>
  <sheetViews>
    <sheetView workbookViewId="0">
      <selection activeCell="S16" sqref="S16"/>
    </sheetView>
  </sheetViews>
  <sheetFormatPr defaultColWidth="9.140625" defaultRowHeight="12.75" x14ac:dyDescent="0.2"/>
  <cols>
    <col min="1" max="1" width="0.7109375" style="29" customWidth="1" collapsed="1"/>
    <col min="2" max="10" width="0.5703125" style="29" customWidth="1" collapsed="1"/>
    <col min="11" max="11" width="45.7109375" style="29" customWidth="1" collapsed="1"/>
    <col min="12" max="13" width="0.5703125" style="29" customWidth="1" collapsed="1"/>
    <col min="14" max="14" width="1" style="29" customWidth="1" collapsed="1"/>
    <col min="15" max="16" width="4.7109375" style="29" customWidth="1" collapsed="1"/>
    <col min="17" max="17" width="9.7109375" style="29" customWidth="1" collapsed="1"/>
    <col min="18" max="18" width="4.7109375" style="29" customWidth="1" collapsed="1"/>
    <col min="19" max="19" width="8" style="29" customWidth="1" collapsed="1"/>
    <col min="20" max="23" width="12.7109375" style="29" customWidth="1" collapsed="1"/>
    <col min="24" max="24" width="6.7109375" style="29" customWidth="1" collapsed="1"/>
    <col min="25" max="25" width="0.7109375" style="29" customWidth="1" collapsed="1"/>
    <col min="26" max="1010" width="8.7109375" style="29" customWidth="1" collapsed="1"/>
    <col min="1011" max="16384" width="9.140625" style="29" collapsed="1"/>
  </cols>
  <sheetData>
    <row r="1" spans="1:24" x14ac:dyDescent="0.2">
      <c r="A1" s="6"/>
      <c r="B1" s="160" t="s">
        <v>0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  <c r="W1" s="160"/>
      <c r="X1" s="160"/>
    </row>
    <row r="2" spans="1:24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x14ac:dyDescent="0.2">
      <c r="A3" s="28"/>
      <c r="B3" s="161" t="s">
        <v>1</v>
      </c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61"/>
    </row>
    <row r="4" spans="1:24" ht="15" customHeight="1" x14ac:dyDescent="0.2">
      <c r="A4" s="1"/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4" x14ac:dyDescent="0.2">
      <c r="A5" s="28"/>
      <c r="B5" s="161" t="s">
        <v>2</v>
      </c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161"/>
    </row>
    <row r="6" spans="1:24" ht="16.5" customHeight="1" x14ac:dyDescent="0.2">
      <c r="A6" s="1"/>
      <c r="B6" s="163" t="s">
        <v>42</v>
      </c>
      <c r="C6" s="163"/>
      <c r="D6" s="163"/>
      <c r="E6" s="163"/>
      <c r="F6" s="163"/>
      <c r="G6" s="163"/>
      <c r="H6" s="163"/>
      <c r="I6" s="163"/>
      <c r="J6" s="163"/>
      <c r="K6" s="163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4" ht="12.75" customHeight="1" x14ac:dyDescent="0.2">
      <c r="A7" s="1"/>
      <c r="B7" s="161" t="s">
        <v>3</v>
      </c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61"/>
      <c r="N7" s="161"/>
      <c r="O7" s="161"/>
      <c r="P7" s="161"/>
      <c r="Q7" s="161"/>
      <c r="R7" s="161"/>
      <c r="S7" s="161"/>
      <c r="T7" s="161"/>
      <c r="U7" s="161"/>
      <c r="V7" s="161"/>
      <c r="W7" s="161"/>
      <c r="X7" s="161"/>
    </row>
    <row r="8" spans="1:24" ht="6.75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4" s="7" customFormat="1" ht="24.75" customHeight="1" thickBot="1" x14ac:dyDescent="0.25">
      <c r="A9" s="30"/>
      <c r="B9" s="162" t="s">
        <v>4</v>
      </c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31" t="s">
        <v>5</v>
      </c>
      <c r="P9" s="31" t="s">
        <v>6</v>
      </c>
      <c r="Q9" s="32" t="s">
        <v>7</v>
      </c>
      <c r="R9" s="32" t="s">
        <v>8</v>
      </c>
      <c r="S9" s="32" t="s">
        <v>43</v>
      </c>
      <c r="T9" s="32" t="s">
        <v>9</v>
      </c>
      <c r="U9" s="32" t="s">
        <v>10</v>
      </c>
      <c r="V9" s="32" t="s">
        <v>11</v>
      </c>
      <c r="W9" s="32" t="s">
        <v>12</v>
      </c>
      <c r="X9" s="33" t="s">
        <v>13</v>
      </c>
    </row>
    <row r="10" spans="1:24" s="7" customFormat="1" ht="12.75" customHeight="1" thickBot="1" x14ac:dyDescent="0.25">
      <c r="A10" s="30"/>
      <c r="B10" s="155" t="s">
        <v>14</v>
      </c>
      <c r="C10" s="155"/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34" t="s">
        <v>14</v>
      </c>
      <c r="P10" s="34" t="s">
        <v>14</v>
      </c>
      <c r="Q10" s="34" t="s">
        <v>14</v>
      </c>
      <c r="R10" s="34" t="s">
        <v>14</v>
      </c>
      <c r="S10" s="63" t="s">
        <v>14</v>
      </c>
      <c r="T10" s="34" t="s">
        <v>14</v>
      </c>
      <c r="U10" s="34" t="s">
        <v>14</v>
      </c>
      <c r="V10" s="34" t="s">
        <v>14</v>
      </c>
      <c r="W10" s="34" t="s">
        <v>14</v>
      </c>
      <c r="X10" s="35" t="s">
        <v>14</v>
      </c>
    </row>
    <row r="11" spans="1:24" ht="14.25" customHeight="1" x14ac:dyDescent="0.2">
      <c r="A11" s="2"/>
      <c r="B11" s="156" t="s">
        <v>15</v>
      </c>
      <c r="C11" s="156"/>
      <c r="D11" s="156"/>
      <c r="E11" s="156"/>
      <c r="F11" s="156"/>
      <c r="G11" s="156"/>
      <c r="H11" s="156"/>
      <c r="I11" s="156"/>
      <c r="J11" s="156"/>
      <c r="K11" s="156"/>
      <c r="L11" s="156"/>
      <c r="M11" s="156"/>
      <c r="N11" s="156"/>
      <c r="O11" s="65" t="s">
        <v>16</v>
      </c>
      <c r="P11" s="65"/>
      <c r="Q11" s="65"/>
      <c r="R11" s="65"/>
      <c r="S11" s="9"/>
      <c r="T11" s="36" t="s">
        <v>17</v>
      </c>
      <c r="U11" s="36" t="s">
        <v>18</v>
      </c>
      <c r="V11" s="36" t="s">
        <v>19</v>
      </c>
      <c r="W11" s="36" t="s">
        <v>20</v>
      </c>
      <c r="X11" s="37" t="s">
        <v>21</v>
      </c>
    </row>
    <row r="12" spans="1:24" ht="14.25" customHeight="1" x14ac:dyDescent="0.2">
      <c r="A12" s="3"/>
      <c r="B12" s="10"/>
      <c r="C12" s="157" t="s">
        <v>22</v>
      </c>
      <c r="D12" s="157"/>
      <c r="E12" s="157"/>
      <c r="F12" s="157"/>
      <c r="G12" s="157"/>
      <c r="H12" s="157"/>
      <c r="I12" s="157"/>
      <c r="J12" s="157"/>
      <c r="K12" s="157"/>
      <c r="L12" s="157"/>
      <c r="M12" s="157"/>
      <c r="N12" s="157"/>
      <c r="O12" s="66" t="s">
        <v>16</v>
      </c>
      <c r="P12" s="66" t="s">
        <v>23</v>
      </c>
      <c r="Q12" s="66"/>
      <c r="R12" s="66"/>
      <c r="S12" s="11"/>
      <c r="T12" s="38" t="s">
        <v>17</v>
      </c>
      <c r="U12" s="38" t="s">
        <v>18</v>
      </c>
      <c r="V12" s="38" t="s">
        <v>19</v>
      </c>
      <c r="W12" s="38" t="s">
        <v>20</v>
      </c>
      <c r="X12" s="39" t="s">
        <v>21</v>
      </c>
    </row>
    <row r="13" spans="1:24" ht="12.75" customHeight="1" x14ac:dyDescent="0.2">
      <c r="A13" s="3"/>
      <c r="B13" s="10"/>
      <c r="C13" s="12"/>
      <c r="D13" s="158" t="s">
        <v>24</v>
      </c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67" t="s">
        <v>16</v>
      </c>
      <c r="P13" s="67" t="s">
        <v>25</v>
      </c>
      <c r="Q13" s="67"/>
      <c r="R13" s="67"/>
      <c r="S13" s="13"/>
      <c r="T13" s="40" t="s">
        <v>17</v>
      </c>
      <c r="U13" s="40" t="s">
        <v>18</v>
      </c>
      <c r="V13" s="40" t="s">
        <v>19</v>
      </c>
      <c r="W13" s="40" t="s">
        <v>20</v>
      </c>
      <c r="X13" s="41" t="s">
        <v>21</v>
      </c>
    </row>
    <row r="14" spans="1:24" ht="12.75" customHeight="1" x14ac:dyDescent="0.2">
      <c r="A14" s="3"/>
      <c r="B14" s="10"/>
      <c r="C14" s="12"/>
      <c r="D14" s="14"/>
      <c r="E14" s="15"/>
      <c r="F14" s="159" t="s">
        <v>26</v>
      </c>
      <c r="G14" s="159"/>
      <c r="H14" s="159"/>
      <c r="I14" s="159"/>
      <c r="J14" s="159"/>
      <c r="K14" s="159"/>
      <c r="L14" s="159"/>
      <c r="M14" s="159"/>
      <c r="N14" s="159"/>
      <c r="O14" s="68" t="s">
        <v>16</v>
      </c>
      <c r="P14" s="68" t="s">
        <v>25</v>
      </c>
      <c r="Q14" s="68" t="s">
        <v>27</v>
      </c>
      <c r="R14" s="68"/>
      <c r="S14" s="16"/>
      <c r="T14" s="42" t="s">
        <v>17</v>
      </c>
      <c r="U14" s="42" t="s">
        <v>18</v>
      </c>
      <c r="V14" s="42" t="s">
        <v>19</v>
      </c>
      <c r="W14" s="42" t="s">
        <v>20</v>
      </c>
      <c r="X14" s="43" t="s">
        <v>21</v>
      </c>
    </row>
    <row r="15" spans="1:24" ht="12.75" customHeight="1" x14ac:dyDescent="0.2">
      <c r="A15" s="3"/>
      <c r="B15" s="10"/>
      <c r="C15" s="12"/>
      <c r="D15" s="14"/>
      <c r="E15" s="17"/>
      <c r="F15" s="149" t="s">
        <v>28</v>
      </c>
      <c r="G15" s="149"/>
      <c r="H15" s="149"/>
      <c r="I15" s="149"/>
      <c r="J15" s="149"/>
      <c r="K15" s="149"/>
      <c r="L15" s="149"/>
      <c r="M15" s="149"/>
      <c r="N15" s="149"/>
      <c r="O15" s="69" t="s">
        <v>16</v>
      </c>
      <c r="P15" s="69" t="s">
        <v>25</v>
      </c>
      <c r="Q15" s="69" t="s">
        <v>29</v>
      </c>
      <c r="R15" s="69"/>
      <c r="S15" s="18"/>
      <c r="T15" s="44" t="s">
        <v>17</v>
      </c>
      <c r="U15" s="44" t="s">
        <v>18</v>
      </c>
      <c r="V15" s="44" t="s">
        <v>19</v>
      </c>
      <c r="W15" s="44" t="s">
        <v>20</v>
      </c>
      <c r="X15" s="45" t="s">
        <v>21</v>
      </c>
    </row>
    <row r="16" spans="1:24" ht="12.75" customHeight="1" x14ac:dyDescent="0.2">
      <c r="A16" s="3"/>
      <c r="B16" s="10"/>
      <c r="C16" s="12"/>
      <c r="D16" s="14"/>
      <c r="E16" s="17"/>
      <c r="F16" s="19"/>
      <c r="G16" s="20"/>
      <c r="H16" s="150" t="s">
        <v>30</v>
      </c>
      <c r="I16" s="150"/>
      <c r="J16" s="150"/>
      <c r="K16" s="150"/>
      <c r="L16" s="150"/>
      <c r="M16" s="150"/>
      <c r="N16" s="150"/>
      <c r="O16" s="70" t="s">
        <v>16</v>
      </c>
      <c r="P16" s="70" t="s">
        <v>25</v>
      </c>
      <c r="Q16" s="70" t="s">
        <v>31</v>
      </c>
      <c r="R16" s="70"/>
      <c r="S16" s="21"/>
      <c r="T16" s="46" t="s">
        <v>17</v>
      </c>
      <c r="U16" s="46" t="s">
        <v>18</v>
      </c>
      <c r="V16" s="46" t="s">
        <v>19</v>
      </c>
      <c r="W16" s="46" t="s">
        <v>20</v>
      </c>
      <c r="X16" s="47" t="s">
        <v>21</v>
      </c>
    </row>
    <row r="17" spans="1:24" ht="12.75" customHeight="1" x14ac:dyDescent="0.2">
      <c r="A17" s="3"/>
      <c r="B17" s="10"/>
      <c r="C17" s="12"/>
      <c r="D17" s="14"/>
      <c r="E17" s="22"/>
      <c r="F17" s="23"/>
      <c r="G17" s="24"/>
      <c r="H17" s="151" t="s">
        <v>32</v>
      </c>
      <c r="I17" s="151"/>
      <c r="J17" s="151"/>
      <c r="K17" s="151"/>
      <c r="L17" s="151"/>
      <c r="M17" s="151"/>
      <c r="N17" s="151"/>
      <c r="O17" s="71" t="s">
        <v>16</v>
      </c>
      <c r="P17" s="71" t="s">
        <v>25</v>
      </c>
      <c r="Q17" s="71" t="s">
        <v>33</v>
      </c>
      <c r="R17" s="71"/>
      <c r="S17" s="25"/>
      <c r="T17" s="48" t="s">
        <v>17</v>
      </c>
      <c r="U17" s="48" t="s">
        <v>18</v>
      </c>
      <c r="V17" s="48" t="s">
        <v>19</v>
      </c>
      <c r="W17" s="48" t="s">
        <v>20</v>
      </c>
      <c r="X17" s="49" t="s">
        <v>21</v>
      </c>
    </row>
    <row r="18" spans="1:24" ht="14.25" customHeight="1" x14ac:dyDescent="0.2">
      <c r="A18" s="3"/>
      <c r="B18" s="10"/>
      <c r="C18" s="12"/>
      <c r="D18" s="14"/>
      <c r="E18" s="22"/>
      <c r="F18" s="23"/>
      <c r="G18" s="24"/>
      <c r="H18" s="26"/>
      <c r="I18" s="152" t="s">
        <v>34</v>
      </c>
      <c r="J18" s="152"/>
      <c r="K18" s="152"/>
      <c r="L18" s="152"/>
      <c r="M18" s="152"/>
      <c r="N18" s="152"/>
      <c r="O18" s="72" t="s">
        <v>16</v>
      </c>
      <c r="P18" s="72" t="s">
        <v>25</v>
      </c>
      <c r="Q18" s="72" t="s">
        <v>33</v>
      </c>
      <c r="R18" s="72" t="s">
        <v>35</v>
      </c>
      <c r="S18" s="50"/>
      <c r="T18" s="51" t="s">
        <v>17</v>
      </c>
      <c r="U18" s="51" t="s">
        <v>18</v>
      </c>
      <c r="V18" s="51" t="s">
        <v>19</v>
      </c>
      <c r="W18" s="51" t="s">
        <v>20</v>
      </c>
      <c r="X18" s="52" t="s">
        <v>21</v>
      </c>
    </row>
    <row r="19" spans="1:24" ht="14.25" customHeight="1" x14ac:dyDescent="0.2">
      <c r="A19" s="3"/>
      <c r="B19" s="10"/>
      <c r="C19" s="12"/>
      <c r="D19" s="14"/>
      <c r="E19" s="22"/>
      <c r="F19" s="23"/>
      <c r="G19" s="24"/>
      <c r="H19" s="27"/>
      <c r="I19" s="53"/>
      <c r="J19" s="153" t="s">
        <v>36</v>
      </c>
      <c r="K19" s="153"/>
      <c r="L19" s="153"/>
      <c r="M19" s="153"/>
      <c r="N19" s="153"/>
      <c r="O19" s="73" t="s">
        <v>16</v>
      </c>
      <c r="P19" s="73" t="s">
        <v>25</v>
      </c>
      <c r="Q19" s="73" t="s">
        <v>33</v>
      </c>
      <c r="R19" s="73" t="s">
        <v>37</v>
      </c>
      <c r="S19" s="54"/>
      <c r="T19" s="55" t="s">
        <v>17</v>
      </c>
      <c r="U19" s="55" t="s">
        <v>18</v>
      </c>
      <c r="V19" s="55" t="s">
        <v>19</v>
      </c>
      <c r="W19" s="55" t="s">
        <v>20</v>
      </c>
      <c r="X19" s="56" t="s">
        <v>21</v>
      </c>
    </row>
    <row r="20" spans="1:24" ht="14.25" customHeight="1" x14ac:dyDescent="0.2">
      <c r="A20" s="3"/>
      <c r="B20" s="10"/>
      <c r="C20" s="12"/>
      <c r="D20" s="14"/>
      <c r="E20" s="22"/>
      <c r="F20" s="23"/>
      <c r="G20" s="24"/>
      <c r="H20" s="27"/>
      <c r="I20" s="53"/>
      <c r="J20" s="57"/>
      <c r="K20" s="147" t="s">
        <v>38</v>
      </c>
      <c r="L20" s="147"/>
      <c r="M20" s="147"/>
      <c r="N20" s="147"/>
      <c r="O20" s="74" t="s">
        <v>16</v>
      </c>
      <c r="P20" s="74" t="s">
        <v>25</v>
      </c>
      <c r="Q20" s="74" t="s">
        <v>33</v>
      </c>
      <c r="R20" s="74" t="s">
        <v>39</v>
      </c>
      <c r="S20" s="74"/>
      <c r="T20" s="75" t="s">
        <v>17</v>
      </c>
      <c r="U20" s="75" t="s">
        <v>18</v>
      </c>
      <c r="V20" s="75" t="s">
        <v>19</v>
      </c>
      <c r="W20" s="75" t="s">
        <v>20</v>
      </c>
      <c r="X20" s="76" t="s">
        <v>21</v>
      </c>
    </row>
    <row r="21" spans="1:24" ht="14.25" customHeight="1" x14ac:dyDescent="0.2">
      <c r="A21" s="3"/>
      <c r="B21" s="10"/>
      <c r="C21" s="12"/>
      <c r="D21" s="14"/>
      <c r="E21" s="22"/>
      <c r="F21" s="23"/>
      <c r="G21" s="24"/>
      <c r="H21" s="26"/>
      <c r="I21" s="77"/>
      <c r="J21" s="57"/>
      <c r="K21" s="154" t="s">
        <v>38</v>
      </c>
      <c r="L21" s="154"/>
      <c r="M21" s="154"/>
      <c r="N21" s="154"/>
      <c r="O21" s="64" t="s">
        <v>16</v>
      </c>
      <c r="P21" s="64" t="s">
        <v>25</v>
      </c>
      <c r="Q21" s="64" t="s">
        <v>33</v>
      </c>
      <c r="R21" s="64" t="s">
        <v>39</v>
      </c>
      <c r="S21" s="64" t="s">
        <v>44</v>
      </c>
      <c r="T21" s="58" t="s">
        <v>17</v>
      </c>
      <c r="U21" s="58" t="s">
        <v>18</v>
      </c>
      <c r="V21" s="58" t="s">
        <v>19</v>
      </c>
      <c r="W21" s="58" t="s">
        <v>20</v>
      </c>
      <c r="X21" s="59" t="s">
        <v>21</v>
      </c>
    </row>
    <row r="22" spans="1:24" ht="14.45" customHeight="1" x14ac:dyDescent="0.2">
      <c r="T22" s="60"/>
      <c r="U22" s="60"/>
      <c r="V22" s="60"/>
      <c r="W22" s="60"/>
      <c r="X22" s="60"/>
    </row>
    <row r="23" spans="1:24" ht="13.5" thickBot="1" x14ac:dyDescent="0.25">
      <c r="A23" s="4"/>
      <c r="B23" s="148" t="s">
        <v>40</v>
      </c>
      <c r="C23" s="148"/>
      <c r="D23" s="148"/>
      <c r="E23" s="148"/>
      <c r="F23" s="148"/>
      <c r="G23" s="148"/>
      <c r="H23" s="148"/>
      <c r="I23" s="148"/>
      <c r="J23" s="148"/>
      <c r="K23" s="148"/>
      <c r="L23" s="148"/>
      <c r="M23" s="148"/>
      <c r="N23" s="148"/>
      <c r="O23" s="148"/>
      <c r="P23" s="148"/>
      <c r="Q23" s="148"/>
      <c r="R23" s="148"/>
      <c r="S23" s="62"/>
      <c r="T23" s="61" t="s">
        <v>17</v>
      </c>
      <c r="U23" s="61" t="s">
        <v>18</v>
      </c>
      <c r="V23" s="61" t="s">
        <v>19</v>
      </c>
      <c r="W23" s="61" t="s">
        <v>20</v>
      </c>
      <c r="X23" s="8" t="s">
        <v>21</v>
      </c>
    </row>
    <row r="24" spans="1:24" ht="9" customHeight="1" x14ac:dyDescent="0.2"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4" x14ac:dyDescent="0.2">
      <c r="K25" s="5"/>
      <c r="L25" s="5"/>
      <c r="M25" s="5"/>
      <c r="N25" s="5" t="s">
        <v>41</v>
      </c>
      <c r="O25" s="5"/>
      <c r="P25" s="5"/>
      <c r="Q25" s="5"/>
      <c r="R25" s="5"/>
      <c r="S25" s="5"/>
      <c r="T25" s="5"/>
      <c r="U25" s="5"/>
      <c r="V25" s="5"/>
      <c r="W25" s="5"/>
    </row>
  </sheetData>
  <mergeCells count="20">
    <mergeCell ref="B1:X1"/>
    <mergeCell ref="B3:X3"/>
    <mergeCell ref="B5:X5"/>
    <mergeCell ref="B7:X7"/>
    <mergeCell ref="B9:N9"/>
    <mergeCell ref="B4:K4"/>
    <mergeCell ref="B6:K6"/>
    <mergeCell ref="B10:N10"/>
    <mergeCell ref="B11:N11"/>
    <mergeCell ref="C12:N12"/>
    <mergeCell ref="D13:N13"/>
    <mergeCell ref="F14:N14"/>
    <mergeCell ref="K20:N20"/>
    <mergeCell ref="B23:R23"/>
    <mergeCell ref="F15:N15"/>
    <mergeCell ref="H16:N16"/>
    <mergeCell ref="H17:N17"/>
    <mergeCell ref="I18:N18"/>
    <mergeCell ref="J19:N19"/>
    <mergeCell ref="K21:N21"/>
  </mergeCells>
  <pageMargins left="0.23622047244094491" right="0.23622047244094491" top="0.39370078740157483" bottom="0.23622047244094491" header="0.51181102362204722" footer="0.51181102362204722"/>
  <pageSetup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38</vt:i4>
      </vt:variant>
    </vt:vector>
  </HeadingPairs>
  <TitlesOfParts>
    <vt:vector size="40" baseType="lpstr">
      <vt:lpstr>Результат</vt:lpstr>
      <vt:lpstr>Лист1</vt:lpstr>
      <vt:lpstr>clsTarget</vt:lpstr>
      <vt:lpstr>ColTotalCSR1</vt:lpstr>
      <vt:lpstr>ColTotalCSR2</vt:lpstr>
      <vt:lpstr>ColTotalCSR3</vt:lpstr>
      <vt:lpstr>ColTotalCSR4</vt:lpstr>
      <vt:lpstr>ColTotalFKR1</vt:lpstr>
      <vt:lpstr>ColTotalFKR2</vt:lpstr>
      <vt:lpstr>ColTotalGRBS</vt:lpstr>
      <vt:lpstr>ColTotalVR1</vt:lpstr>
      <vt:lpstr>ColTotalVR2</vt:lpstr>
      <vt:lpstr>CSR</vt:lpstr>
      <vt:lpstr>FACT</vt:lpstr>
      <vt:lpstr>FKR</vt:lpstr>
      <vt:lpstr>Footer</vt:lpstr>
      <vt:lpstr>GRBS</vt:lpstr>
      <vt:lpstr>Header</vt:lpstr>
      <vt:lpstr>PERCENT</vt:lpstr>
      <vt:lpstr>PLAN1</vt:lpstr>
      <vt:lpstr>PLAN2</vt:lpstr>
      <vt:lpstr>PLAN3</vt:lpstr>
      <vt:lpstr>Row</vt:lpstr>
      <vt:lpstr>Total</vt:lpstr>
      <vt:lpstr>TotalCSR1</vt:lpstr>
      <vt:lpstr>TotalCSR2</vt:lpstr>
      <vt:lpstr>TotalCSR3</vt:lpstr>
      <vt:lpstr>TotalCSR4</vt:lpstr>
      <vt:lpstr>TotalCSRXX00000000</vt:lpstr>
      <vt:lpstr>TotalCSRXXX0000000</vt:lpstr>
      <vt:lpstr>TotalCSRXXXXX00000</vt:lpstr>
      <vt:lpstr>TotalCSRXXXXXXXXXX</vt:lpstr>
      <vt:lpstr>TotalFKRXX00</vt:lpstr>
      <vt:lpstr>TotalFKRXXXX</vt:lpstr>
      <vt:lpstr>TotalGRBS</vt:lpstr>
      <vt:lpstr>TotalVRTarget</vt:lpstr>
      <vt:lpstr>TotalVRX00</vt:lpstr>
      <vt:lpstr>TotalVRXX0</vt:lpstr>
      <vt:lpstr>TotalVRXXX</vt:lpstr>
      <vt:lpstr>VR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Греков Сергей Викторович</dc:creator>
  <cp:lastModifiedBy>Мария Николаевна</cp:lastModifiedBy>
  <cp:revision>0</cp:revision>
  <cp:lastPrinted>2021-07-12T07:35:42Z</cp:lastPrinted>
  <dcterms:created xsi:type="dcterms:W3CDTF">2017-02-20T14:15:25Z</dcterms:created>
  <dcterms:modified xsi:type="dcterms:W3CDTF">2025-01-14T06:45:41Z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